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申請書 " sheetId="26" r:id="rId1"/>
    <sheet name="記入例（1）" sheetId="22" r:id="rId2"/>
    <sheet name="記入例 (2)" sheetId="25" r:id="rId3"/>
  </sheets>
  <definedNames>
    <definedName name="_xlnm.Print_Area" localSheetId="2">'記入例 (2)'!$A$1:$L$52</definedName>
    <definedName name="_xlnm.Print_Area" localSheetId="1">'記入例（1）'!$A$1:$L$52</definedName>
    <definedName name="_xlnm.Print_Area" localSheetId="0">'申請書 '!$A$1:$L$52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26" l="1"/>
  <c r="F38" i="26"/>
  <c r="F34" i="26"/>
  <c r="F24" i="26"/>
  <c r="F20" i="26"/>
  <c r="F16" i="26"/>
  <c r="F12" i="26"/>
  <c r="F8" i="26"/>
  <c r="F4" i="26"/>
  <c r="F28" i="26" l="1"/>
  <c r="F32" i="26" s="1"/>
  <c r="D29" i="26" s="1"/>
  <c r="F46" i="26"/>
  <c r="K28" i="25"/>
  <c r="K28" i="22"/>
  <c r="I28" i="26" l="1"/>
  <c r="J28" i="26" s="1"/>
  <c r="K28" i="26" s="1"/>
  <c r="F29" i="26"/>
  <c r="E29" i="26"/>
  <c r="H28" i="26"/>
  <c r="G29" i="26"/>
  <c r="F42" i="25"/>
  <c r="F38" i="25"/>
  <c r="F34" i="25"/>
  <c r="F46" i="25" s="1"/>
  <c r="E29" i="25" s="1"/>
  <c r="F24" i="25"/>
  <c r="F20" i="25"/>
  <c r="F16" i="25"/>
  <c r="F12" i="25"/>
  <c r="F8" i="25"/>
  <c r="F4" i="25"/>
  <c r="H29" i="26" l="1"/>
  <c r="I29" i="26" s="1"/>
  <c r="A33" i="26" s="1"/>
  <c r="I48" i="26"/>
  <c r="F28" i="25"/>
  <c r="F32" i="25" s="1"/>
  <c r="I28" i="25" s="1"/>
  <c r="J28" i="25" s="1"/>
  <c r="A31" i="26" l="1"/>
  <c r="B31" i="26" s="1"/>
  <c r="F48" i="26"/>
  <c r="F50" i="26" s="1"/>
  <c r="F52" i="26" s="1"/>
  <c r="C31" i="26"/>
  <c r="D31" i="26" s="1"/>
  <c r="B33" i="26"/>
  <c r="C33" i="26" s="1"/>
  <c r="D33" i="26" s="1"/>
  <c r="D29" i="25"/>
  <c r="F29" i="25" s="1"/>
  <c r="H28" i="25"/>
  <c r="G29" i="25"/>
  <c r="F42" i="22"/>
  <c r="F38" i="22"/>
  <c r="F34" i="22"/>
  <c r="F24" i="22"/>
  <c r="F20" i="22"/>
  <c r="F16" i="22"/>
  <c r="F12" i="22"/>
  <c r="F8" i="22"/>
  <c r="F4" i="22"/>
  <c r="H29" i="25" l="1"/>
  <c r="I48" i="25" s="1"/>
  <c r="F46" i="22"/>
  <c r="F28" i="22"/>
  <c r="F32" i="22" s="1"/>
  <c r="G29" i="22" s="1"/>
  <c r="I29" i="25" l="1"/>
  <c r="A33" i="25" s="1"/>
  <c r="E29" i="22"/>
  <c r="H28" i="22"/>
  <c r="D29" i="22"/>
  <c r="F29" i="22" s="1"/>
  <c r="H29" i="22" s="1"/>
  <c r="A31" i="25" l="1"/>
  <c r="B31" i="25" s="1"/>
  <c r="B33" i="25"/>
  <c r="C33" i="25" s="1"/>
  <c r="D33" i="25" s="1"/>
  <c r="I29" i="22"/>
  <c r="A33" i="22" s="1"/>
  <c r="B33" i="22" s="1"/>
  <c r="I28" i="22"/>
  <c r="F48" i="25" l="1"/>
  <c r="F50" i="25" s="1"/>
  <c r="F52" i="25" s="1"/>
  <c r="C31" i="25"/>
  <c r="D31" i="25" s="1"/>
  <c r="C33" i="22"/>
  <c r="D33" i="22" s="1"/>
  <c r="J28" i="22"/>
  <c r="I48" i="22" s="1"/>
  <c r="A31" i="22" l="1"/>
  <c r="B31" i="22" s="1"/>
  <c r="F48" i="22" l="1"/>
  <c r="F50" i="22" s="1"/>
  <c r="F52" i="22" s="1"/>
  <c r="C31" i="22"/>
  <c r="D31" i="22" s="1"/>
</calcChain>
</file>

<file path=xl/comments1.xml><?xml version="1.0" encoding="utf-8"?>
<comments xmlns="http://schemas.openxmlformats.org/spreadsheetml/2006/main">
  <authors>
    <author>中山 雅貴</author>
    <author>国立青少年教育振興機構</author>
  </authors>
  <commentList>
    <comment ref="H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青色箇所のみ入力してください。
その他の箇所は自動で計算されます。
</t>
        </r>
      </text>
    </comment>
    <comment ref="F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合計額の合計
</t>
        </r>
        <r>
          <rPr>
            <b/>
            <sz val="9"/>
            <color indexed="10"/>
            <rFont val="ＭＳ Ｐゴシック"/>
            <family val="3"/>
            <charset val="128"/>
          </rPr>
          <t>※数式が入っています。</t>
        </r>
      </text>
    </comment>
    <comment ref="H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※文字が見えるように幅を調節して印刷してください。
行が足りない場合は追加してください</t>
        </r>
      </text>
    </comment>
    <comment ref="I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積算l根拠（単価と数量）を入力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※文字が見えるように幅を調整して印刷してください。</t>
        </r>
      </text>
    </comment>
    <comment ref="K4" authorId="1">
      <text>
        <r>
          <rPr>
            <sz val="9"/>
            <color indexed="81"/>
            <rFont val="ＭＳ Ｐゴシック"/>
            <family val="3"/>
            <charset val="128"/>
          </rPr>
          <t>合計額を入力
例：30.000</t>
        </r>
      </text>
    </comment>
    <comment ref="F30" authorId="0">
      <text>
        <r>
          <rPr>
            <sz val="9"/>
            <color indexed="81"/>
            <rFont val="ＭＳ Ｐゴシック"/>
            <family val="3"/>
            <charset val="128"/>
          </rPr>
          <t>複数助成金をもらっている場合は合計値を入力してください。</t>
        </r>
      </text>
    </comment>
    <comment ref="F46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収入の部の合計になるよう数式が入っています。
</t>
        </r>
      </text>
    </comment>
  </commentList>
</comments>
</file>

<file path=xl/sharedStrings.xml><?xml version="1.0" encoding="utf-8"?>
<sst xmlns="http://schemas.openxmlformats.org/spreadsheetml/2006/main" count="325" uniqueCount="52">
  <si>
    <t>団　体　名</t>
    <rPh sb="0" eb="1">
      <t>ダン</t>
    </rPh>
    <rPh sb="2" eb="3">
      <t>カラダ</t>
    </rPh>
    <rPh sb="4" eb="5">
      <t>メイ</t>
    </rPh>
    <phoneticPr fontId="2"/>
  </si>
  <si>
    <t>活　動　名</t>
    <rPh sb="0" eb="1">
      <t>カツ</t>
    </rPh>
    <rPh sb="2" eb="3">
      <t>ドウ</t>
    </rPh>
    <rPh sb="4" eb="5">
      <t>メイ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</si>
  <si>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</si>
  <si>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収
入
の
部</t>
    <rPh sb="0" eb="1">
      <t>オサム</t>
    </rPh>
    <rPh sb="2" eb="3">
      <t>イリ</t>
    </rPh>
    <rPh sb="6" eb="7">
      <t>ブ</t>
    </rPh>
    <phoneticPr fontId="2"/>
  </si>
  <si>
    <t>支
出
の
部</t>
    <rPh sb="0" eb="1">
      <t>ササ</t>
    </rPh>
    <rPh sb="2" eb="3">
      <t>デ</t>
    </rPh>
    <rPh sb="6" eb="7">
      <t>ブ</t>
    </rPh>
    <phoneticPr fontId="2"/>
  </si>
  <si>
    <t>区　　　分</t>
    <rPh sb="0" eb="1">
      <t>ク</t>
    </rPh>
    <rPh sb="4" eb="5">
      <t>ブン</t>
    </rPh>
    <phoneticPr fontId="2"/>
  </si>
  <si>
    <t>収支計画表</t>
    <rPh sb="0" eb="2">
      <t>シュウシ</t>
    </rPh>
    <rPh sb="2" eb="4">
      <t>ケイカク</t>
    </rPh>
    <rPh sb="4" eb="5">
      <t>ヒョウ</t>
    </rPh>
    <phoneticPr fontId="2"/>
  </si>
  <si>
    <t>＝</t>
    <phoneticPr fontId="2"/>
  </si>
  <si>
    <t>円</t>
    <rPh sb="0" eb="1">
      <t>エン</t>
    </rPh>
    <phoneticPr fontId="2"/>
  </si>
  <si>
    <t>会場費</t>
    <rPh sb="0" eb="2">
      <t>カイジョウ</t>
    </rPh>
    <rPh sb="2" eb="3">
      <t>ヒ</t>
    </rPh>
    <phoneticPr fontId="2"/>
  </si>
  <si>
    <t>出演者経費</t>
    <rPh sb="0" eb="2">
      <t>シュツエン</t>
    </rPh>
    <rPh sb="2" eb="3">
      <t>シャ</t>
    </rPh>
    <rPh sb="3" eb="5">
      <t>ケイヒ</t>
    </rPh>
    <phoneticPr fontId="2"/>
  </si>
  <si>
    <t>消耗品費</t>
    <phoneticPr fontId="2"/>
  </si>
  <si>
    <t>その他</t>
    <rPh sb="2" eb="3">
      <t>タ</t>
    </rPh>
    <phoneticPr fontId="2"/>
  </si>
  <si>
    <r>
      <t>積 算 内 訳</t>
    </r>
    <r>
      <rPr>
        <sz val="8"/>
        <rFont val="ＭＳ Ｐゴシック"/>
        <family val="3"/>
        <charset val="128"/>
      </rPr>
      <t xml:space="preserve"> （積算根拠のない経費は記入しないでください） </t>
    </r>
    <rPh sb="0" eb="1">
      <t>セキ</t>
    </rPh>
    <rPh sb="2" eb="3">
      <t>ザン</t>
    </rPh>
    <rPh sb="4" eb="5">
      <t>ナイ</t>
    </rPh>
    <rPh sb="6" eb="7">
      <t>ヤク</t>
    </rPh>
    <rPh sb="9" eb="11">
      <t>セキサン</t>
    </rPh>
    <rPh sb="11" eb="13">
      <t>コンキョ</t>
    </rPh>
    <rPh sb="16" eb="18">
      <t>ケイヒ</t>
    </rPh>
    <rPh sb="19" eb="21">
      <t>キニュウ</t>
    </rPh>
    <phoneticPr fontId="2"/>
  </si>
  <si>
    <t>印刷製本費
(チラシ等の印刷代）</t>
    <rPh sb="0" eb="2">
      <t>インサツ</t>
    </rPh>
    <rPh sb="2" eb="4">
      <t>セイホン</t>
    </rPh>
    <rPh sb="4" eb="5">
      <t>ヒ</t>
    </rPh>
    <rPh sb="10" eb="11">
      <t>トウ</t>
    </rPh>
    <rPh sb="12" eb="14">
      <t>インサツ</t>
    </rPh>
    <rPh sb="14" eb="15">
      <t>ダイ</t>
    </rPh>
    <phoneticPr fontId="2"/>
  </si>
  <si>
    <t>広告宣伝費
（郵送代）</t>
    <rPh sb="0" eb="2">
      <t>コウコク</t>
    </rPh>
    <rPh sb="2" eb="4">
      <t>センデン</t>
    </rPh>
    <rPh sb="4" eb="5">
      <t>ヒ</t>
    </rPh>
    <rPh sb="7" eb="9">
      <t>ユウソウ</t>
    </rPh>
    <rPh sb="9" eb="10">
      <t>ダイ</t>
    </rPh>
    <phoneticPr fontId="2"/>
  </si>
  <si>
    <t>入場料（参加費）</t>
    <rPh sb="0" eb="3">
      <t>ニュウジョウリョウ</t>
    </rPh>
    <rPh sb="4" eb="7">
      <t>サンカヒ</t>
    </rPh>
    <phoneticPr fontId="2"/>
  </si>
  <si>
    <t>協賛金・寄附等</t>
    <rPh sb="4" eb="6">
      <t>キフ</t>
    </rPh>
    <rPh sb="6" eb="7">
      <t>トウ</t>
    </rPh>
    <phoneticPr fontId="2"/>
  </si>
  <si>
    <t>収支</t>
    <rPh sb="0" eb="2">
      <t>シュウシ</t>
    </rPh>
    <phoneticPr fontId="2"/>
  </si>
  <si>
    <r>
      <t>支出の総額</t>
    </r>
    <r>
      <rPr>
        <b/>
        <sz val="12"/>
        <color rgb="FF00B0F0"/>
        <rFont val="ＭＳ Ｐゴシック"/>
        <family val="3"/>
        <charset val="128"/>
      </rPr>
      <t xml:space="preserve"> （A）</t>
    </r>
    <rPh sb="0" eb="2">
      <t>シシュツ</t>
    </rPh>
    <rPh sb="3" eb="4">
      <t>フサ</t>
    </rPh>
    <rPh sb="4" eb="5">
      <t>ガク</t>
    </rPh>
    <phoneticPr fontId="2"/>
  </si>
  <si>
    <r>
      <t>他の助成金</t>
    </r>
    <r>
      <rPr>
        <b/>
        <sz val="12"/>
        <color rgb="FFFF0000"/>
        <rFont val="ＭＳ Ｐゴシック"/>
        <family val="3"/>
        <charset val="128"/>
      </rPr>
      <t>（B）</t>
    </r>
    <rPh sb="0" eb="1">
      <t>タ</t>
    </rPh>
    <rPh sb="2" eb="4">
      <t>ジョセイ</t>
    </rPh>
    <rPh sb="4" eb="5">
      <t>キン</t>
    </rPh>
    <phoneticPr fontId="2"/>
  </si>
  <si>
    <r>
      <t xml:space="preserve">収入の総額 </t>
    </r>
    <r>
      <rPr>
        <b/>
        <sz val="12"/>
        <color rgb="FF00B050"/>
        <rFont val="ＭＳ Ｐゴシック"/>
        <family val="3"/>
        <charset val="128"/>
      </rPr>
      <t>（D）</t>
    </r>
    <rPh sb="0" eb="2">
      <t>シュウニュウ</t>
    </rPh>
    <rPh sb="3" eb="5">
      <t>ソウガク</t>
    </rPh>
    <phoneticPr fontId="2"/>
  </si>
  <si>
    <r>
      <t>助成金交付申請額</t>
    </r>
    <r>
      <rPr>
        <b/>
        <sz val="12"/>
        <color rgb="FF7030A0"/>
        <rFont val="ＭＳ Ｐゴシック"/>
        <family val="3"/>
        <charset val="128"/>
      </rPr>
      <t>（E）</t>
    </r>
    <rPh sb="0" eb="3">
      <t>ジョセイキン</t>
    </rPh>
    <rPh sb="3" eb="5">
      <t>コウフ</t>
    </rPh>
    <rPh sb="5" eb="7">
      <t>シ</t>
    </rPh>
    <rPh sb="7" eb="8">
      <t>ガク</t>
    </rPh>
    <phoneticPr fontId="2"/>
  </si>
  <si>
    <r>
      <t>自己資金</t>
    </r>
    <r>
      <rPr>
        <b/>
        <sz val="12"/>
        <color theme="9" tint="-0.249977111117893"/>
        <rFont val="ＭＳ Ｐゴシック"/>
        <family val="3"/>
        <charset val="128"/>
      </rPr>
      <t>（F）</t>
    </r>
    <rPh sb="0" eb="2">
      <t>ジコ</t>
    </rPh>
    <rPh sb="2" eb="4">
      <t>シキン</t>
    </rPh>
    <phoneticPr fontId="2"/>
  </si>
  <si>
    <r>
      <rPr>
        <sz val="12"/>
        <rFont val="ＭＳ Ｐゴシック"/>
        <family val="3"/>
        <charset val="128"/>
      </rPr>
      <t>助成対象経費</t>
    </r>
    <r>
      <rPr>
        <b/>
        <sz val="12"/>
        <color rgb="FFFFC000"/>
        <rFont val="ＭＳ Ｐゴシック"/>
        <family val="3"/>
        <charset val="128"/>
      </rPr>
      <t>（C）</t>
    </r>
    <rPh sb="0" eb="2">
      <t>ジョセイ</t>
    </rPh>
    <rPh sb="2" eb="4">
      <t>タイショウ</t>
    </rPh>
    <rPh sb="4" eb="6">
      <t>ケイヒ</t>
    </rPh>
    <phoneticPr fontId="2"/>
  </si>
  <si>
    <t>他の助成金をもらっている場合は入力してください。</t>
    <rPh sb="0" eb="1">
      <t>ホカ</t>
    </rPh>
    <rPh sb="2" eb="4">
      <t>ジョセイ</t>
    </rPh>
    <rPh sb="4" eb="5">
      <t>キン</t>
    </rPh>
    <rPh sb="12" eb="14">
      <t>バアイ</t>
    </rPh>
    <rPh sb="15" eb="17">
      <t>ニュウリョク</t>
    </rPh>
    <phoneticPr fontId="2"/>
  </si>
  <si>
    <r>
      <t>支出の総額</t>
    </r>
    <r>
      <rPr>
        <b/>
        <sz val="12"/>
        <color rgb="FF00B0F0"/>
        <rFont val="ＭＳ Ｐゴシック"/>
        <family val="3"/>
        <charset val="128"/>
      </rPr>
      <t>（A）</t>
    </r>
    <r>
      <rPr>
        <b/>
        <sz val="12"/>
        <rFont val="ＭＳ Ｐゴシック"/>
        <family val="3"/>
        <charset val="128"/>
      </rPr>
      <t>-他の助成金</t>
    </r>
    <r>
      <rPr>
        <b/>
        <sz val="12"/>
        <color rgb="FFFF0000"/>
        <rFont val="ＭＳ Ｐゴシック"/>
        <family val="3"/>
        <charset val="128"/>
      </rPr>
      <t>（B）</t>
    </r>
    <rPh sb="0" eb="2">
      <t>シシュツ</t>
    </rPh>
    <rPh sb="3" eb="5">
      <t>ソウガク</t>
    </rPh>
    <rPh sb="9" eb="10">
      <t>ホカ</t>
    </rPh>
    <rPh sb="11" eb="13">
      <t>ジョセイ</t>
    </rPh>
    <rPh sb="13" eb="14">
      <t>キン</t>
    </rPh>
    <phoneticPr fontId="2"/>
  </si>
  <si>
    <r>
      <t>←</t>
    </r>
    <r>
      <rPr>
        <b/>
        <sz val="12"/>
        <color rgb="FFFFC000"/>
        <rFont val="ＭＳ Ｐゴシック"/>
        <family val="3"/>
        <charset val="128"/>
      </rPr>
      <t>C</t>
    </r>
    <r>
      <rPr>
        <b/>
        <sz val="12"/>
        <rFont val="ＭＳ Ｐゴシック"/>
        <family val="3"/>
        <charset val="128"/>
      </rPr>
      <t>の</t>
    </r>
    <r>
      <rPr>
        <b/>
        <sz val="12"/>
        <color rgb="FFFF0000"/>
        <rFont val="ＭＳ Ｐゴシック"/>
        <family val="3"/>
        <charset val="128"/>
      </rPr>
      <t>1/2</t>
    </r>
    <r>
      <rPr>
        <b/>
        <sz val="12"/>
        <rFont val="ＭＳ Ｐゴシック"/>
        <family val="3"/>
        <charset val="128"/>
      </rPr>
      <t xml:space="preserve">
千円未満は切り捨て(100万限度額)</t>
    </r>
    <rPh sb="7" eb="8">
      <t>セン</t>
    </rPh>
    <rPh sb="8" eb="9">
      <t>エン</t>
    </rPh>
    <rPh sb="9" eb="11">
      <t>ミマン</t>
    </rPh>
    <rPh sb="12" eb="13">
      <t>キ</t>
    </rPh>
    <rPh sb="14" eb="15">
      <t>ス</t>
    </rPh>
    <rPh sb="20" eb="21">
      <t>マン</t>
    </rPh>
    <rPh sb="21" eb="23">
      <t>ゲンド</t>
    </rPh>
    <rPh sb="23" eb="24">
      <t>ガク</t>
    </rPh>
    <phoneticPr fontId="2"/>
  </si>
  <si>
    <t>エスパス</t>
    <phoneticPr fontId="2"/>
  </si>
  <si>
    <t>エスパス音楽祭</t>
    <rPh sb="4" eb="7">
      <t>オンガクサイ</t>
    </rPh>
    <phoneticPr fontId="2"/>
  </si>
  <si>
    <t>講師謝金</t>
    <rPh sb="0" eb="2">
      <t>コウシ</t>
    </rPh>
    <rPh sb="2" eb="4">
      <t>シャキン</t>
    </rPh>
    <phoneticPr fontId="2"/>
  </si>
  <si>
    <t>10000×2人×3回</t>
    <rPh sb="7" eb="8">
      <t>ニン</t>
    </rPh>
    <rPh sb="10" eb="11">
      <t>カイ</t>
    </rPh>
    <phoneticPr fontId="2"/>
  </si>
  <si>
    <t>15000×1人×3回</t>
    <rPh sb="7" eb="8">
      <t>ニン</t>
    </rPh>
    <rPh sb="10" eb="11">
      <t>カイ</t>
    </rPh>
    <phoneticPr fontId="2"/>
  </si>
  <si>
    <t>会場使用料　準備</t>
    <rPh sb="0" eb="2">
      <t>カイジョウ</t>
    </rPh>
    <rPh sb="2" eb="5">
      <t>シヨウリョウ</t>
    </rPh>
    <rPh sb="6" eb="8">
      <t>ジュンビ</t>
    </rPh>
    <phoneticPr fontId="2"/>
  </si>
  <si>
    <t>会場使用料　リハーサル</t>
    <rPh sb="0" eb="2">
      <t>カイジョウ</t>
    </rPh>
    <rPh sb="2" eb="5">
      <t>シヨウリョウ</t>
    </rPh>
    <phoneticPr fontId="2"/>
  </si>
  <si>
    <t>会場使用料　本番</t>
    <rPh sb="0" eb="5">
      <t>カイジョウシヨウリョウ</t>
    </rPh>
    <rPh sb="6" eb="8">
      <t>ホンバン</t>
    </rPh>
    <phoneticPr fontId="2"/>
  </si>
  <si>
    <t>550枚</t>
    <rPh sb="3" eb="4">
      <t>マイ</t>
    </rPh>
    <phoneticPr fontId="2"/>
  </si>
  <si>
    <t>500枚</t>
    <rPh sb="3" eb="4">
      <t>マイ</t>
    </rPh>
    <phoneticPr fontId="2"/>
  </si>
  <si>
    <t>10000部</t>
    <rPh sb="5" eb="6">
      <t>ブ</t>
    </rPh>
    <phoneticPr fontId="2"/>
  </si>
  <si>
    <t>パンフレット（A4仕上がり外3つ折り・両面カラー）</t>
    <rPh sb="9" eb="11">
      <t>シア</t>
    </rPh>
    <rPh sb="13" eb="14">
      <t>ソト</t>
    </rPh>
    <rPh sb="16" eb="17">
      <t>オ</t>
    </rPh>
    <rPh sb="19" eb="21">
      <t>リョウメン</t>
    </rPh>
    <phoneticPr fontId="2"/>
  </si>
  <si>
    <t>チラシ（Ａ4・カラー）</t>
    <phoneticPr fontId="2"/>
  </si>
  <si>
    <t>チケット（横・カラー）</t>
    <rPh sb="5" eb="6">
      <t>ヨコ</t>
    </rPh>
    <phoneticPr fontId="2"/>
  </si>
  <si>
    <t>DM送料</t>
    <rPh sb="2" eb="4">
      <t>ソウリョウ</t>
    </rPh>
    <phoneticPr fontId="2"/>
  </si>
  <si>
    <t>140×200部</t>
    <rPh sb="7" eb="8">
      <t>ブ</t>
    </rPh>
    <phoneticPr fontId="2"/>
  </si>
  <si>
    <t>コロナ対策消毒液等</t>
    <rPh sb="3" eb="5">
      <t>タイサク</t>
    </rPh>
    <rPh sb="5" eb="7">
      <t>ショウドク</t>
    </rPh>
    <rPh sb="7" eb="8">
      <t>エキ</t>
    </rPh>
    <rPh sb="8" eb="9">
      <t>トウ</t>
    </rPh>
    <phoneticPr fontId="2"/>
  </si>
  <si>
    <t>入場料収入（一般）</t>
    <rPh sb="0" eb="3">
      <t>ニュウジョウリョウ</t>
    </rPh>
    <rPh sb="3" eb="5">
      <t>シュウニュウ</t>
    </rPh>
    <rPh sb="6" eb="8">
      <t>イッパン</t>
    </rPh>
    <phoneticPr fontId="2"/>
  </si>
  <si>
    <t>入場料収入（高校生以下）</t>
    <rPh sb="0" eb="3">
      <t>ニュウジョウリョウ</t>
    </rPh>
    <rPh sb="3" eb="5">
      <t>シュウニュウ</t>
    </rPh>
    <rPh sb="6" eb="9">
      <t>コウコウセイ</t>
    </rPh>
    <rPh sb="9" eb="11">
      <t>イカ</t>
    </rPh>
    <phoneticPr fontId="2"/>
  </si>
  <si>
    <r>
      <t>←</t>
    </r>
    <r>
      <rPr>
        <b/>
        <sz val="12"/>
        <color rgb="FF00B0F0"/>
        <rFont val="ＭＳ Ｐゴシック"/>
        <family val="3"/>
        <charset val="128"/>
      </rPr>
      <t>A</t>
    </r>
    <r>
      <rPr>
        <b/>
        <sz val="12"/>
        <rFont val="ＭＳ Ｐゴシック"/>
        <family val="3"/>
        <charset val="128"/>
      </rPr>
      <t>-(</t>
    </r>
    <r>
      <rPr>
        <b/>
        <sz val="12"/>
        <color rgb="FFFF0000"/>
        <rFont val="ＭＳ Ｐゴシック"/>
        <family val="3"/>
        <charset val="128"/>
      </rPr>
      <t>B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00B050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7030A0"/>
        <rFont val="ＭＳ Ｐゴシック"/>
        <family val="3"/>
        <charset val="128"/>
      </rPr>
      <t>E</t>
    </r>
    <r>
      <rPr>
        <b/>
        <sz val="12"/>
        <rFont val="ＭＳ Ｐゴシック"/>
        <family val="3"/>
        <charset val="128"/>
      </rPr>
      <t>+</t>
    </r>
    <r>
      <rPr>
        <b/>
        <sz val="12"/>
        <color theme="9" tint="-0.249977111117893"/>
        <rFont val="ＭＳ Ｐゴシック"/>
        <family val="3"/>
        <charset val="128"/>
      </rPr>
      <t>F</t>
    </r>
    <r>
      <rPr>
        <b/>
        <sz val="12"/>
        <rFont val="ＭＳ Ｐゴシック"/>
        <family val="3"/>
        <charset val="128"/>
      </rPr>
      <t xml:space="preserve">)
</t>
    </r>
    <r>
      <rPr>
        <sz val="12"/>
        <rFont val="ＭＳ Ｐゴシック"/>
        <family val="3"/>
        <charset val="128"/>
      </rPr>
      <t>収支は0になります。</t>
    </r>
    <rPh sb="13" eb="15">
      <t>シュウシ</t>
    </rPh>
    <phoneticPr fontId="2"/>
  </si>
  <si>
    <r>
      <rPr>
        <b/>
        <sz val="12"/>
        <rFont val="ＭＳ Ｐゴシック"/>
        <family val="3"/>
        <charset val="128"/>
      </rPr>
      <t>←</t>
    </r>
    <r>
      <rPr>
        <b/>
        <sz val="12"/>
        <color rgb="FFFFC000"/>
        <rFont val="ＭＳ Ｐゴシック"/>
        <family val="3"/>
        <charset val="128"/>
      </rPr>
      <t>C</t>
    </r>
    <r>
      <rPr>
        <b/>
        <sz val="12"/>
        <rFont val="ＭＳ Ｐゴシック"/>
        <family val="3"/>
        <charset val="128"/>
      </rPr>
      <t>-（</t>
    </r>
    <r>
      <rPr>
        <b/>
        <sz val="12"/>
        <color rgb="FF00B050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7030A0"/>
        <rFont val="ＭＳ Ｐゴシック"/>
        <family val="3"/>
        <charset val="128"/>
      </rPr>
      <t>E</t>
    </r>
    <r>
      <rPr>
        <b/>
        <sz val="12"/>
        <rFont val="ＭＳ Ｐゴシック"/>
        <family val="3"/>
        <charset val="128"/>
      </rPr>
      <t>）</t>
    </r>
    <r>
      <rPr>
        <sz val="12"/>
        <rFont val="ＭＳ Ｐゴシック"/>
        <family val="3"/>
        <charset val="128"/>
      </rPr>
      <t xml:space="preserve">
収支が0になるために必要な自己資金が表示されます。</t>
    </r>
    <rPh sb="9" eb="11">
      <t>シュウシ</t>
    </rPh>
    <rPh sb="19" eb="21">
      <t>ヒツヨウ</t>
    </rPh>
    <rPh sb="22" eb="24">
      <t>ジコ</t>
    </rPh>
    <rPh sb="24" eb="26">
      <t>シキン</t>
    </rPh>
    <rPh sb="27" eb="29">
      <t>ヒョウジ</t>
    </rPh>
    <phoneticPr fontId="2"/>
  </si>
  <si>
    <r>
      <t>←</t>
    </r>
    <r>
      <rPr>
        <b/>
        <sz val="12"/>
        <color rgb="FF00B0F0"/>
        <rFont val="ＭＳ Ｐゴシック"/>
        <family val="3"/>
        <charset val="128"/>
      </rPr>
      <t>A</t>
    </r>
    <r>
      <rPr>
        <b/>
        <sz val="12"/>
        <rFont val="ＭＳ Ｐゴシック"/>
        <family val="3"/>
        <charset val="128"/>
      </rPr>
      <t>-(</t>
    </r>
    <r>
      <rPr>
        <b/>
        <sz val="12"/>
        <color rgb="FFFF0000"/>
        <rFont val="ＭＳ Ｐゴシック"/>
        <family val="3"/>
        <charset val="128"/>
      </rPr>
      <t>B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00B050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7030A0"/>
        <rFont val="ＭＳ Ｐゴシック"/>
        <family val="3"/>
        <charset val="128"/>
      </rPr>
      <t>E</t>
    </r>
    <r>
      <rPr>
        <b/>
        <sz val="12"/>
        <rFont val="ＭＳ Ｐゴシック"/>
        <family val="3"/>
        <charset val="128"/>
      </rPr>
      <t>+</t>
    </r>
    <r>
      <rPr>
        <b/>
        <sz val="12"/>
        <color theme="9" tint="-0.249977111117893"/>
        <rFont val="ＭＳ Ｐゴシック"/>
        <family val="3"/>
        <charset val="128"/>
      </rPr>
      <t>F</t>
    </r>
    <r>
      <rPr>
        <b/>
        <sz val="12"/>
        <rFont val="ＭＳ Ｐゴシック"/>
        <family val="3"/>
        <charset val="128"/>
      </rPr>
      <t>)
収支は0になります。</t>
    </r>
    <phoneticPr fontId="2"/>
  </si>
  <si>
    <t>500円×200枚</t>
    <rPh sb="3" eb="4">
      <t>エン</t>
    </rPh>
    <rPh sb="8" eb="9">
      <t>マイ</t>
    </rPh>
    <phoneticPr fontId="2"/>
  </si>
  <si>
    <t>300円×50枚</t>
    <rPh sb="3" eb="4">
      <t>エン</t>
    </rPh>
    <rPh sb="7" eb="8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</si>
</sst>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 * #,##0_ ;_ * \-#,##0_ ;_ * &quot;&quot;_ ;_ @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  <font>
      <b/>
      <sz val="12"/>
      <color rgb="FFFFC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b/>
      <sz val="12"/>
      <color rgb="FF7030A0"/>
      <name val="ＭＳ Ｐゴシック"/>
      <family val="3"/>
      <charset val="128"/>
    </font>
    <font>
      <b/>
      <sz val="12"/>
      <color theme="9" tint="-0.249977111117893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rgb="FF7030A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0" xfId="0" applyFont="1" applyFill="1" applyBorder="1" applyProtection="1">
      <alignment vertic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shrinkToFit="1"/>
      <protection locked="0"/>
    </xf>
    <xf numFmtId="41" fontId="7" fillId="2" borderId="0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0" fontId="7" fillId="2" borderId="4" xfId="0" applyFont="1" applyFill="1" applyBorder="1" applyAlignment="1" applyProtection="1">
      <alignment horizontal="left" shrinkToFit="1"/>
      <protection locked="0"/>
    </xf>
    <xf numFmtId="0" fontId="7" fillId="2" borderId="5" xfId="0" applyFont="1" applyFill="1" applyBorder="1" applyAlignment="1" applyProtection="1">
      <alignment horizontal="left" shrinkToFit="1"/>
      <protection locked="0"/>
    </xf>
    <xf numFmtId="41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7" xfId="0" applyFont="1" applyFill="1" applyBorder="1" applyAlignment="1" applyProtection="1">
      <alignment horizontal="left" shrinkToFit="1"/>
      <protection locked="0"/>
    </xf>
    <xf numFmtId="0" fontId="7" fillId="2" borderId="8" xfId="0" applyFont="1" applyFill="1" applyBorder="1" applyAlignment="1" applyProtection="1">
      <alignment horizontal="left" shrinkToFit="1"/>
      <protection locked="0"/>
    </xf>
    <xf numFmtId="41" fontId="7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7" fillId="2" borderId="11" xfId="0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wrapText="1"/>
      <protection locked="0"/>
    </xf>
    <xf numFmtId="41" fontId="7" fillId="2" borderId="3" xfId="0" applyNumberFormat="1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41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protection locked="0"/>
    </xf>
    <xf numFmtId="0" fontId="7" fillId="2" borderId="34" xfId="0" applyFont="1" applyFill="1" applyBorder="1" applyAlignment="1" applyProtection="1">
      <protection locked="0"/>
    </xf>
    <xf numFmtId="41" fontId="7" fillId="2" borderId="34" xfId="0" applyNumberFormat="1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wrapText="1"/>
      <protection locked="0"/>
    </xf>
    <xf numFmtId="0" fontId="7" fillId="2" borderId="36" xfId="0" applyFont="1" applyFill="1" applyBorder="1" applyAlignment="1" applyProtection="1">
      <alignment wrapText="1"/>
      <protection locked="0"/>
    </xf>
    <xf numFmtId="0" fontId="7" fillId="2" borderId="30" xfId="0" applyFont="1" applyFill="1" applyBorder="1" applyAlignment="1" applyProtection="1">
      <protection locked="0"/>
    </xf>
    <xf numFmtId="0" fontId="7" fillId="2" borderId="18" xfId="0" applyFont="1" applyFill="1" applyBorder="1" applyAlignment="1" applyProtection="1">
      <protection locked="0"/>
    </xf>
    <xf numFmtId="41" fontId="7" fillId="2" borderId="18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shrinkToFit="1"/>
      <protection locked="0"/>
    </xf>
    <xf numFmtId="0" fontId="7" fillId="2" borderId="3" xfId="0" applyFont="1" applyFill="1" applyBorder="1" applyAlignment="1" applyProtection="1">
      <alignment shrinkToFit="1"/>
      <protection locked="0"/>
    </xf>
    <xf numFmtId="41" fontId="7" fillId="2" borderId="3" xfId="0" applyNumberFormat="1" applyFont="1" applyFill="1" applyBorder="1" applyAlignment="1" applyProtection="1">
      <alignment horizontal="right"/>
      <protection locked="0"/>
    </xf>
    <xf numFmtId="0" fontId="7" fillId="2" borderId="30" xfId="0" applyFont="1" applyFill="1" applyBorder="1" applyAlignment="1" applyProtection="1">
      <alignment horizontal="left" shrinkToFit="1"/>
      <protection locked="0"/>
    </xf>
    <xf numFmtId="0" fontId="7" fillId="2" borderId="18" xfId="0" applyFont="1" applyFill="1" applyBorder="1" applyAlignment="1" applyProtection="1">
      <alignment horizontal="left" shrinkToFit="1"/>
      <protection locked="0"/>
    </xf>
    <xf numFmtId="41" fontId="7" fillId="2" borderId="18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Protection="1">
      <alignment vertical="center"/>
      <protection locked="0"/>
    </xf>
    <xf numFmtId="0" fontId="7" fillId="0" borderId="0" xfId="0" applyNumberFormat="1" applyFont="1" applyProtection="1">
      <alignment vertical="center"/>
      <protection locked="0"/>
    </xf>
    <xf numFmtId="0" fontId="7" fillId="0" borderId="0" xfId="0" applyNumberFormat="1" applyFont="1" applyBorder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Fill="1" applyBorder="1" applyProtection="1">
      <alignment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41" fontId="7" fillId="0" borderId="0" xfId="0" applyNumberFormat="1" applyFont="1" applyBorder="1" applyProtection="1">
      <alignment vertical="center"/>
      <protection locked="0"/>
    </xf>
    <xf numFmtId="41" fontId="18" fillId="0" borderId="0" xfId="1" applyNumberFormat="1" applyFont="1" applyFill="1" applyBorder="1" applyAlignment="1" applyProtection="1">
      <alignment vertical="center"/>
    </xf>
    <xf numFmtId="0" fontId="16" fillId="0" borderId="0" xfId="0" applyNumberFormat="1" applyFont="1" applyBorder="1" applyAlignment="1" applyProtection="1">
      <alignment vertical="center"/>
    </xf>
    <xf numFmtId="0" fontId="5" fillId="0" borderId="56" xfId="0" applyFont="1" applyBorder="1" applyAlignment="1">
      <alignment horizontal="center"/>
    </xf>
    <xf numFmtId="41" fontId="16" fillId="0" borderId="0" xfId="0" applyNumberFormat="1" applyFont="1" applyProtection="1">
      <alignment vertical="center"/>
    </xf>
    <xf numFmtId="0" fontId="16" fillId="0" borderId="0" xfId="0" applyNumberFormat="1" applyFo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</xf>
    <xf numFmtId="41" fontId="18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/>
    </xf>
    <xf numFmtId="41" fontId="16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vertical="center" shrinkToFit="1"/>
    </xf>
    <xf numFmtId="0" fontId="17" fillId="0" borderId="18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41" fontId="16" fillId="0" borderId="0" xfId="0" applyNumberFormat="1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41" fontId="0" fillId="0" borderId="0" xfId="0" applyNumberFormat="1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14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38" fontId="1" fillId="0" borderId="51" xfId="1" applyFont="1" applyBorder="1" applyAlignment="1" applyProtection="1">
      <alignment horizontal="right" vertical="center" wrapText="1"/>
    </xf>
    <xf numFmtId="38" fontId="1" fillId="0" borderId="52" xfId="1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8" fontId="0" fillId="0" borderId="53" xfId="1" applyFont="1" applyFill="1" applyBorder="1" applyAlignment="1" applyProtection="1">
      <alignment horizontal="right" vertical="center"/>
    </xf>
    <xf numFmtId="38" fontId="0" fillId="0" borderId="54" xfId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2" fillId="0" borderId="45" xfId="0" applyFont="1" applyFill="1" applyBorder="1" applyAlignment="1" applyProtection="1">
      <alignment horizontal="center" vertical="center" shrinkToFit="1"/>
    </xf>
    <xf numFmtId="0" fontId="3" fillId="0" borderId="46" xfId="0" applyFont="1" applyFill="1" applyBorder="1" applyAlignment="1" applyProtection="1">
      <alignment horizontal="center" vertical="center" shrinkToFit="1"/>
    </xf>
    <xf numFmtId="0" fontId="3" fillId="0" borderId="47" xfId="0" applyFont="1" applyFill="1" applyBorder="1" applyAlignment="1" applyProtection="1">
      <alignment horizontal="center" vertical="center" shrinkToFit="1"/>
    </xf>
    <xf numFmtId="41" fontId="0" fillId="0" borderId="48" xfId="1" applyNumberFormat="1" applyFont="1" applyFill="1" applyBorder="1" applyAlignment="1" applyProtection="1">
      <alignment horizontal="center" vertical="center"/>
    </xf>
    <xf numFmtId="41" fontId="0" fillId="0" borderId="49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41" fontId="0" fillId="0" borderId="11" xfId="1" applyNumberFormat="1" applyFont="1" applyBorder="1" applyAlignment="1" applyProtection="1">
      <alignment horizontal="right" vertical="center"/>
    </xf>
    <xf numFmtId="41" fontId="0" fillId="0" borderId="12" xfId="1" applyNumberFormat="1" applyFont="1" applyBorder="1" applyAlignment="1" applyProtection="1">
      <alignment horizontal="right" vertical="center"/>
    </xf>
    <xf numFmtId="41" fontId="0" fillId="0" borderId="6" xfId="1" applyNumberFormat="1" applyFont="1" applyBorder="1" applyAlignment="1" applyProtection="1">
      <alignment horizontal="right" vertical="center"/>
    </xf>
    <xf numFmtId="41" fontId="0" fillId="0" borderId="9" xfId="1" applyNumberFormat="1" applyFont="1" applyBorder="1" applyAlignment="1" applyProtection="1">
      <alignment horizontal="right" vertical="center"/>
    </xf>
    <xf numFmtId="41" fontId="0" fillId="0" borderId="27" xfId="1" applyNumberFormat="1" applyFont="1" applyBorder="1" applyAlignment="1" applyProtection="1">
      <alignment horizontal="right" vertical="center"/>
    </xf>
    <xf numFmtId="41" fontId="0" fillId="0" borderId="28" xfId="1" applyNumberFormat="1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35" xfId="0" applyFont="1" applyBorder="1" applyAlignment="1" applyProtection="1">
      <alignment vertical="center" shrinkToFit="1"/>
    </xf>
    <xf numFmtId="0" fontId="3" fillId="0" borderId="34" xfId="0" applyFont="1" applyBorder="1" applyAlignment="1" applyProtection="1">
      <alignment vertical="center" shrinkToFit="1"/>
    </xf>
    <xf numFmtId="0" fontId="3" fillId="0" borderId="28" xfId="0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vertical="center" shrinkToFit="1"/>
    </xf>
    <xf numFmtId="0" fontId="3" fillId="0" borderId="36" xfId="0" applyFont="1" applyBorder="1" applyAlignment="1" applyProtection="1">
      <alignment vertical="center" shrinkToFit="1"/>
    </xf>
    <xf numFmtId="0" fontId="3" fillId="0" borderId="26" xfId="0" applyFont="1" applyBorder="1" applyAlignment="1" applyProtection="1">
      <alignment vertical="center" shrinkToFit="1"/>
    </xf>
    <xf numFmtId="0" fontId="3" fillId="0" borderId="17" xfId="0" applyFont="1" applyBorder="1" applyAlignment="1" applyProtection="1">
      <alignment vertical="center" shrinkToFit="1"/>
    </xf>
    <xf numFmtId="0" fontId="3" fillId="0" borderId="18" xfId="0" applyFont="1" applyBorder="1" applyAlignment="1" applyProtection="1">
      <alignment vertical="center" shrinkToFit="1"/>
    </xf>
    <xf numFmtId="0" fontId="3" fillId="0" borderId="31" xfId="0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41" fontId="0" fillId="2" borderId="38" xfId="1" applyNumberFormat="1" applyFont="1" applyFill="1" applyBorder="1" applyAlignment="1" applyProtection="1">
      <alignment horizontal="center" vertical="center"/>
      <protection locked="0"/>
    </xf>
    <xf numFmtId="41" fontId="0" fillId="2" borderId="39" xfId="1" applyNumberFormat="1" applyFont="1" applyFill="1" applyBorder="1" applyAlignment="1" applyProtection="1">
      <alignment horizontal="center" vertical="center"/>
      <protection locked="0"/>
    </xf>
    <xf numFmtId="41" fontId="0" fillId="0" borderId="25" xfId="1" applyNumberFormat="1" applyFont="1" applyBorder="1" applyAlignment="1" applyProtection="1">
      <alignment horizontal="right" vertical="center"/>
    </xf>
    <xf numFmtId="41" fontId="0" fillId="0" borderId="26" xfId="1" applyNumberFormat="1" applyFont="1" applyBorder="1" applyAlignment="1" applyProtection="1">
      <alignment horizontal="right" vertical="center"/>
    </xf>
    <xf numFmtId="41" fontId="0" fillId="0" borderId="43" xfId="0" applyNumberFormat="1" applyFont="1" applyBorder="1" applyAlignment="1" applyProtection="1">
      <alignment horizontal="right" vertical="center"/>
    </xf>
    <xf numFmtId="41" fontId="0" fillId="0" borderId="44" xfId="0" applyNumberFormat="1" applyFont="1" applyBorder="1" applyAlignment="1" applyProtection="1">
      <alignment horizontal="right" vertical="center"/>
    </xf>
    <xf numFmtId="41" fontId="0" fillId="0" borderId="25" xfId="0" applyNumberFormat="1" applyFont="1" applyBorder="1" applyAlignment="1" applyProtection="1">
      <alignment horizontal="right" vertical="center"/>
    </xf>
    <xf numFmtId="41" fontId="0" fillId="0" borderId="26" xfId="0" applyNumberFormat="1" applyFont="1" applyBorder="1" applyAlignment="1" applyProtection="1">
      <alignment horizontal="right" vertical="center"/>
    </xf>
    <xf numFmtId="41" fontId="0" fillId="0" borderId="6" xfId="0" applyNumberFormat="1" applyFont="1" applyBorder="1" applyAlignment="1" applyProtection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</xf>
    <xf numFmtId="41" fontId="0" fillId="0" borderId="27" xfId="0" applyNumberFormat="1" applyFont="1" applyBorder="1" applyAlignment="1" applyProtection="1">
      <alignment horizontal="right" vertical="center"/>
    </xf>
    <xf numFmtId="41" fontId="0" fillId="0" borderId="28" xfId="0" applyNumberFormat="1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41" fontId="0" fillId="0" borderId="41" xfId="0" applyNumberFormat="1" applyFont="1" applyBorder="1" applyAlignment="1">
      <alignment horizontal="right" vertical="center"/>
    </xf>
    <xf numFmtId="41" fontId="0" fillId="0" borderId="42" xfId="0" applyNumberFormat="1" applyFont="1" applyBorder="1" applyAlignment="1">
      <alignment horizontal="right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21" xfId="0" applyFont="1" applyBorder="1" applyProtection="1">
      <alignment vertical="center"/>
    </xf>
    <xf numFmtId="0" fontId="0" fillId="0" borderId="40" xfId="0" applyFont="1" applyBorder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41" fontId="0" fillId="0" borderId="11" xfId="0" applyNumberFormat="1" applyFont="1" applyBorder="1" applyAlignment="1" applyProtection="1">
      <alignment horizontal="right" vertical="center"/>
    </xf>
    <xf numFmtId="41" fontId="0" fillId="0" borderId="12" xfId="0" applyNumberFormat="1" applyFont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53" xfId="0" applyNumberFormat="1" applyFont="1" applyFill="1" applyBorder="1" applyAlignment="1" applyProtection="1">
      <alignment horizontal="right" vertical="center"/>
    </xf>
    <xf numFmtId="0" fontId="0" fillId="0" borderId="54" xfId="0" applyNumberFormat="1" applyFont="1" applyFill="1" applyBorder="1" applyAlignment="1" applyProtection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>
      <alignment vertical="center"/>
    </xf>
    <xf numFmtId="0" fontId="0" fillId="0" borderId="40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8"/>
  <sheetViews>
    <sheetView tabSelected="1" topLeftCell="A4" zoomScale="85" zoomScaleNormal="85" zoomScalePageLayoutView="85" workbookViewId="0">
      <selection activeCell="K34" sqref="K34"/>
    </sheetView>
  </sheetViews>
  <sheetFormatPr defaultRowHeight="14.25" x14ac:dyDescent="0.15"/>
  <cols>
    <col min="1" max="4" width="5" style="1" customWidth="1"/>
    <col min="5" max="5" width="13.625" style="1" customWidth="1"/>
    <col min="6" max="6" width="8.625" style="1" customWidth="1"/>
    <col min="7" max="7" width="5.375" style="1" customWidth="1"/>
    <col min="8" max="8" width="34.5" style="1" customWidth="1"/>
    <col min="9" max="9" width="15.75" style="1" customWidth="1"/>
    <col min="10" max="10" width="2.875" style="1" customWidth="1"/>
    <col min="11" max="11" width="9.75" style="1" customWidth="1"/>
    <col min="12" max="12" width="8.25" style="1" bestFit="1" customWidth="1"/>
    <col min="13" max="13" width="14" style="63" customWidth="1"/>
    <col min="14" max="16" width="14" style="66" customWidth="1"/>
    <col min="17" max="17" width="9" style="66"/>
    <col min="18" max="18" width="9.125" style="66" bestFit="1" customWidth="1"/>
    <col min="19" max="19" width="9" style="66"/>
    <col min="20" max="22" width="9.125" style="66" bestFit="1" customWidth="1"/>
    <col min="23" max="23" width="9.625" style="66" bestFit="1" customWidth="1"/>
    <col min="24" max="29" width="9.125" style="66" bestFit="1" customWidth="1"/>
    <col min="30" max="30" width="9" style="66"/>
    <col min="31" max="36" width="9" style="59"/>
    <col min="37" max="16384" width="9" style="1"/>
  </cols>
  <sheetData>
    <row r="1" spans="1:16" ht="28.5" customHeight="1" thickBot="1" x14ac:dyDescent="0.2">
      <c r="A1" s="217" t="s">
        <v>6</v>
      </c>
      <c r="B1" s="218"/>
      <c r="C1" s="218"/>
      <c r="D1" s="218"/>
      <c r="E1" s="219"/>
      <c r="F1" s="101" t="s">
        <v>0</v>
      </c>
      <c r="G1" s="102"/>
      <c r="H1" s="223"/>
      <c r="I1" s="224"/>
      <c r="J1" s="224"/>
      <c r="K1" s="224"/>
      <c r="L1" s="225"/>
    </row>
    <row r="2" spans="1:16" ht="28.5" customHeight="1" thickBot="1" x14ac:dyDescent="0.2">
      <c r="A2" s="220"/>
      <c r="B2" s="221"/>
      <c r="C2" s="221"/>
      <c r="D2" s="221"/>
      <c r="E2" s="222"/>
      <c r="F2" s="101" t="s">
        <v>1</v>
      </c>
      <c r="G2" s="102"/>
      <c r="H2" s="223"/>
      <c r="I2" s="224"/>
      <c r="J2" s="224"/>
      <c r="K2" s="224"/>
      <c r="L2" s="225"/>
      <c r="M2" s="64"/>
      <c r="N2" s="68"/>
      <c r="O2" s="68"/>
      <c r="P2" s="68"/>
    </row>
    <row r="3" spans="1:16" ht="28.5" customHeight="1" thickBot="1" x14ac:dyDescent="0.2">
      <c r="A3" s="96"/>
      <c r="B3" s="210" t="s">
        <v>5</v>
      </c>
      <c r="C3" s="211"/>
      <c r="D3" s="211"/>
      <c r="E3" s="211"/>
      <c r="F3" s="212" t="s">
        <v>2</v>
      </c>
      <c r="G3" s="213"/>
      <c r="H3" s="214" t="s">
        <v>13</v>
      </c>
      <c r="I3" s="215"/>
      <c r="J3" s="215"/>
      <c r="K3" s="215"/>
      <c r="L3" s="216"/>
    </row>
    <row r="4" spans="1:16" ht="14.25" customHeight="1" x14ac:dyDescent="0.15">
      <c r="A4" s="189" t="s">
        <v>4</v>
      </c>
      <c r="B4" s="193" t="s">
        <v>10</v>
      </c>
      <c r="C4" s="194"/>
      <c r="D4" s="194"/>
      <c r="E4" s="195"/>
      <c r="F4" s="199">
        <f>SUM(K4:K7)</f>
        <v>0</v>
      </c>
      <c r="G4" s="200"/>
      <c r="H4" s="52"/>
      <c r="I4" s="53"/>
      <c r="J4" s="8" t="s">
        <v>7</v>
      </c>
      <c r="K4" s="54"/>
      <c r="L4" s="9" t="s">
        <v>8</v>
      </c>
    </row>
    <row r="5" spans="1:16" x14ac:dyDescent="0.15">
      <c r="A5" s="190"/>
      <c r="B5" s="179"/>
      <c r="C5" s="180"/>
      <c r="D5" s="180"/>
      <c r="E5" s="181"/>
      <c r="F5" s="175"/>
      <c r="G5" s="176"/>
      <c r="H5" s="21"/>
      <c r="I5" s="22"/>
      <c r="J5" s="10" t="s">
        <v>7</v>
      </c>
      <c r="K5" s="23"/>
      <c r="L5" s="11" t="s">
        <v>8</v>
      </c>
    </row>
    <row r="6" spans="1:16" ht="14.25" customHeight="1" x14ac:dyDescent="0.15">
      <c r="A6" s="191"/>
      <c r="B6" s="179"/>
      <c r="C6" s="180"/>
      <c r="D6" s="180"/>
      <c r="E6" s="181"/>
      <c r="F6" s="175"/>
      <c r="G6" s="176"/>
      <c r="H6" s="21"/>
      <c r="I6" s="22"/>
      <c r="J6" s="10" t="s">
        <v>7</v>
      </c>
      <c r="K6" s="23"/>
      <c r="L6" s="11" t="s">
        <v>8</v>
      </c>
    </row>
    <row r="7" spans="1:16" ht="14.25" customHeight="1" x14ac:dyDescent="0.15">
      <c r="A7" s="191"/>
      <c r="B7" s="196"/>
      <c r="C7" s="197"/>
      <c r="D7" s="197"/>
      <c r="E7" s="198"/>
      <c r="F7" s="175"/>
      <c r="G7" s="176"/>
      <c r="H7" s="21"/>
      <c r="I7" s="24"/>
      <c r="J7" s="10" t="s">
        <v>7</v>
      </c>
      <c r="K7" s="23"/>
      <c r="L7" s="11" t="s">
        <v>8</v>
      </c>
    </row>
    <row r="8" spans="1:16" ht="14.45" customHeight="1" x14ac:dyDescent="0.15">
      <c r="A8" s="191"/>
      <c r="B8" s="201" t="s">
        <v>9</v>
      </c>
      <c r="C8" s="202"/>
      <c r="D8" s="202"/>
      <c r="E8" s="203"/>
      <c r="F8" s="173">
        <f>SUM(K8:K11)</f>
        <v>0</v>
      </c>
      <c r="G8" s="174"/>
      <c r="H8" s="25"/>
      <c r="I8" s="26"/>
      <c r="J8" s="12" t="s">
        <v>7</v>
      </c>
      <c r="K8" s="27"/>
      <c r="L8" s="13" t="s">
        <v>8</v>
      </c>
    </row>
    <row r="9" spans="1:16" ht="14.45" customHeight="1" x14ac:dyDescent="0.15">
      <c r="A9" s="191"/>
      <c r="B9" s="179"/>
      <c r="C9" s="180"/>
      <c r="D9" s="180"/>
      <c r="E9" s="181"/>
      <c r="F9" s="175"/>
      <c r="G9" s="176"/>
      <c r="H9" s="21"/>
      <c r="I9" s="24"/>
      <c r="J9" s="10" t="s">
        <v>7</v>
      </c>
      <c r="K9" s="23"/>
      <c r="L9" s="11" t="s">
        <v>8</v>
      </c>
    </row>
    <row r="10" spans="1:16" ht="14.45" customHeight="1" x14ac:dyDescent="0.15">
      <c r="A10" s="191"/>
      <c r="B10" s="179"/>
      <c r="C10" s="180"/>
      <c r="D10" s="180"/>
      <c r="E10" s="181"/>
      <c r="F10" s="175"/>
      <c r="G10" s="176"/>
      <c r="H10" s="21"/>
      <c r="I10" s="24"/>
      <c r="J10" s="10" t="s">
        <v>7</v>
      </c>
      <c r="K10" s="23"/>
      <c r="L10" s="11" t="s">
        <v>8</v>
      </c>
    </row>
    <row r="11" spans="1:16" ht="14.45" customHeight="1" x14ac:dyDescent="0.15">
      <c r="A11" s="191"/>
      <c r="B11" s="196"/>
      <c r="C11" s="197"/>
      <c r="D11" s="197"/>
      <c r="E11" s="198"/>
      <c r="F11" s="175"/>
      <c r="G11" s="176"/>
      <c r="H11" s="28"/>
      <c r="I11" s="29"/>
      <c r="J11" s="14" t="s">
        <v>7</v>
      </c>
      <c r="K11" s="30"/>
      <c r="L11" s="15" t="s">
        <v>8</v>
      </c>
    </row>
    <row r="12" spans="1:16" ht="14.45" customHeight="1" x14ac:dyDescent="0.15">
      <c r="A12" s="191"/>
      <c r="B12" s="204" t="s">
        <v>14</v>
      </c>
      <c r="C12" s="205"/>
      <c r="D12" s="205"/>
      <c r="E12" s="206"/>
      <c r="F12" s="173">
        <f>SUM(K12:K15)</f>
        <v>0</v>
      </c>
      <c r="G12" s="174"/>
      <c r="H12" s="24"/>
      <c r="I12" s="24"/>
      <c r="J12" s="10" t="s">
        <v>7</v>
      </c>
      <c r="K12" s="23"/>
      <c r="L12" s="11" t="s">
        <v>8</v>
      </c>
    </row>
    <row r="13" spans="1:16" ht="14.45" customHeight="1" x14ac:dyDescent="0.15">
      <c r="A13" s="191"/>
      <c r="B13" s="204"/>
      <c r="C13" s="205"/>
      <c r="D13" s="205"/>
      <c r="E13" s="206"/>
      <c r="F13" s="175"/>
      <c r="G13" s="176"/>
      <c r="H13" s="24"/>
      <c r="I13" s="24"/>
      <c r="J13" s="10" t="s">
        <v>7</v>
      </c>
      <c r="K13" s="23"/>
      <c r="L13" s="11" t="s">
        <v>8</v>
      </c>
    </row>
    <row r="14" spans="1:16" ht="14.45" customHeight="1" x14ac:dyDescent="0.15">
      <c r="A14" s="191"/>
      <c r="B14" s="204"/>
      <c r="C14" s="205"/>
      <c r="D14" s="205"/>
      <c r="E14" s="206"/>
      <c r="F14" s="175"/>
      <c r="G14" s="176"/>
      <c r="H14" s="24"/>
      <c r="I14" s="24"/>
      <c r="J14" s="10" t="s">
        <v>7</v>
      </c>
      <c r="K14" s="23"/>
      <c r="L14" s="11" t="s">
        <v>8</v>
      </c>
    </row>
    <row r="15" spans="1:16" ht="14.45" customHeight="1" x14ac:dyDescent="0.15">
      <c r="A15" s="191"/>
      <c r="B15" s="204"/>
      <c r="C15" s="205"/>
      <c r="D15" s="205"/>
      <c r="E15" s="206"/>
      <c r="F15" s="175"/>
      <c r="G15" s="176"/>
      <c r="H15" s="24"/>
      <c r="I15" s="24"/>
      <c r="J15" s="10" t="s">
        <v>7</v>
      </c>
      <c r="K15" s="23"/>
      <c r="L15" s="11" t="s">
        <v>8</v>
      </c>
    </row>
    <row r="16" spans="1:16" ht="14.45" customHeight="1" x14ac:dyDescent="0.15">
      <c r="A16" s="191"/>
      <c r="B16" s="207" t="s">
        <v>15</v>
      </c>
      <c r="C16" s="208"/>
      <c r="D16" s="208"/>
      <c r="E16" s="209"/>
      <c r="F16" s="173">
        <f>SUM(K16:K19)</f>
        <v>0</v>
      </c>
      <c r="G16" s="174"/>
      <c r="H16" s="25"/>
      <c r="I16" s="26"/>
      <c r="J16" s="12" t="s">
        <v>7</v>
      </c>
      <c r="K16" s="27"/>
      <c r="L16" s="13" t="s">
        <v>8</v>
      </c>
    </row>
    <row r="17" spans="1:36" ht="14.45" customHeight="1" x14ac:dyDescent="0.15">
      <c r="A17" s="191"/>
      <c r="B17" s="204"/>
      <c r="C17" s="205"/>
      <c r="D17" s="205"/>
      <c r="E17" s="206"/>
      <c r="F17" s="175"/>
      <c r="G17" s="176"/>
      <c r="H17" s="21"/>
      <c r="I17" s="24"/>
      <c r="J17" s="10" t="s">
        <v>7</v>
      </c>
      <c r="K17" s="23"/>
      <c r="L17" s="11" t="s">
        <v>8</v>
      </c>
    </row>
    <row r="18" spans="1:36" ht="14.45" customHeight="1" x14ac:dyDescent="0.15">
      <c r="A18" s="191"/>
      <c r="B18" s="204"/>
      <c r="C18" s="205"/>
      <c r="D18" s="205"/>
      <c r="E18" s="206"/>
      <c r="F18" s="175"/>
      <c r="G18" s="176"/>
      <c r="H18" s="21"/>
      <c r="I18" s="24"/>
      <c r="J18" s="10" t="s">
        <v>7</v>
      </c>
      <c r="K18" s="23"/>
      <c r="L18" s="11" t="s">
        <v>8</v>
      </c>
    </row>
    <row r="19" spans="1:36" ht="14.45" customHeight="1" x14ac:dyDescent="0.15">
      <c r="A19" s="191"/>
      <c r="B19" s="204"/>
      <c r="C19" s="205"/>
      <c r="D19" s="205"/>
      <c r="E19" s="206"/>
      <c r="F19" s="177"/>
      <c r="G19" s="178"/>
      <c r="H19" s="28"/>
      <c r="I19" s="29"/>
      <c r="J19" s="14" t="s">
        <v>7</v>
      </c>
      <c r="K19" s="30"/>
      <c r="L19" s="15" t="s">
        <v>8</v>
      </c>
    </row>
    <row r="20" spans="1:36" ht="14.45" customHeight="1" x14ac:dyDescent="0.15">
      <c r="A20" s="191"/>
      <c r="B20" s="201" t="s">
        <v>11</v>
      </c>
      <c r="C20" s="202"/>
      <c r="D20" s="202"/>
      <c r="E20" s="203"/>
      <c r="F20" s="173">
        <f>SUM(K20:K23)</f>
        <v>0</v>
      </c>
      <c r="G20" s="174"/>
      <c r="H20" s="21"/>
      <c r="I20" s="24"/>
      <c r="J20" s="10" t="s">
        <v>7</v>
      </c>
      <c r="K20" s="23"/>
      <c r="L20" s="11" t="s">
        <v>8</v>
      </c>
    </row>
    <row r="21" spans="1:36" ht="14.45" customHeight="1" x14ac:dyDescent="0.15">
      <c r="A21" s="191"/>
      <c r="B21" s="179"/>
      <c r="C21" s="180"/>
      <c r="D21" s="180"/>
      <c r="E21" s="181"/>
      <c r="F21" s="175"/>
      <c r="G21" s="176"/>
      <c r="H21" s="21"/>
      <c r="I21" s="24"/>
      <c r="J21" s="10" t="s">
        <v>7</v>
      </c>
      <c r="K21" s="23"/>
      <c r="L21" s="11" t="s">
        <v>8</v>
      </c>
    </row>
    <row r="22" spans="1:36" ht="14.45" customHeight="1" x14ac:dyDescent="0.15">
      <c r="A22" s="191"/>
      <c r="B22" s="179"/>
      <c r="C22" s="180"/>
      <c r="D22" s="180"/>
      <c r="E22" s="181"/>
      <c r="F22" s="175"/>
      <c r="G22" s="176"/>
      <c r="H22" s="21"/>
      <c r="I22" s="24"/>
      <c r="J22" s="10" t="s">
        <v>7</v>
      </c>
      <c r="K22" s="23"/>
      <c r="L22" s="11" t="s">
        <v>8</v>
      </c>
    </row>
    <row r="23" spans="1:36" ht="14.45" customHeight="1" x14ac:dyDescent="0.15">
      <c r="A23" s="191"/>
      <c r="B23" s="196"/>
      <c r="C23" s="197"/>
      <c r="D23" s="197"/>
      <c r="E23" s="198"/>
      <c r="F23" s="177"/>
      <c r="G23" s="178"/>
      <c r="H23" s="21"/>
      <c r="I23" s="24"/>
      <c r="J23" s="10" t="s">
        <v>7</v>
      </c>
      <c r="K23" s="23"/>
      <c r="L23" s="11" t="s">
        <v>8</v>
      </c>
    </row>
    <row r="24" spans="1:36" ht="14.45" customHeight="1" x14ac:dyDescent="0.15">
      <c r="A24" s="191"/>
      <c r="B24" s="179" t="s">
        <v>12</v>
      </c>
      <c r="C24" s="180"/>
      <c r="D24" s="180"/>
      <c r="E24" s="181"/>
      <c r="F24" s="173">
        <f>SUM(K24:K27)</f>
        <v>0</v>
      </c>
      <c r="G24" s="174"/>
      <c r="H24" s="25"/>
      <c r="I24" s="26"/>
      <c r="J24" s="12" t="s">
        <v>7</v>
      </c>
      <c r="K24" s="27"/>
      <c r="L24" s="13" t="s">
        <v>8</v>
      </c>
    </row>
    <row r="25" spans="1:36" ht="14.45" customHeight="1" x14ac:dyDescent="0.15">
      <c r="A25" s="191"/>
      <c r="B25" s="179"/>
      <c r="C25" s="180"/>
      <c r="D25" s="180"/>
      <c r="E25" s="181"/>
      <c r="F25" s="175"/>
      <c r="G25" s="176"/>
      <c r="H25" s="21"/>
      <c r="I25" s="24"/>
      <c r="J25" s="10" t="s">
        <v>7</v>
      </c>
      <c r="K25" s="23"/>
      <c r="L25" s="11" t="s">
        <v>8</v>
      </c>
    </row>
    <row r="26" spans="1:36" ht="14.45" customHeight="1" x14ac:dyDescent="0.15">
      <c r="A26" s="191"/>
      <c r="B26" s="179"/>
      <c r="C26" s="180"/>
      <c r="D26" s="180"/>
      <c r="E26" s="181"/>
      <c r="F26" s="175"/>
      <c r="G26" s="176"/>
      <c r="H26" s="21"/>
      <c r="I26" s="24"/>
      <c r="J26" s="10" t="s">
        <v>7</v>
      </c>
      <c r="K26" s="23"/>
      <c r="L26" s="11" t="s">
        <v>8</v>
      </c>
    </row>
    <row r="27" spans="1:36" ht="14.45" customHeight="1" thickBot="1" x14ac:dyDescent="0.2">
      <c r="A27" s="192"/>
      <c r="B27" s="182"/>
      <c r="C27" s="183"/>
      <c r="D27" s="183"/>
      <c r="E27" s="184"/>
      <c r="F27" s="175"/>
      <c r="G27" s="176"/>
      <c r="H27" s="55"/>
      <c r="I27" s="56"/>
      <c r="J27" s="18" t="s">
        <v>7</v>
      </c>
      <c r="K27" s="57"/>
      <c r="L27" s="19" t="s">
        <v>8</v>
      </c>
    </row>
    <row r="28" spans="1:36" ht="30" customHeight="1" thickBot="1" x14ac:dyDescent="0.2">
      <c r="A28" s="185" t="s">
        <v>19</v>
      </c>
      <c r="B28" s="185"/>
      <c r="C28" s="185"/>
      <c r="D28" s="185"/>
      <c r="E28" s="186"/>
      <c r="F28" s="187">
        <f>SUM(F4:G27)</f>
        <v>0</v>
      </c>
      <c r="G28" s="188"/>
      <c r="H28" s="76" t="b">
        <f>IF(F32-F46&lt;0,TRUE,FALSE)</f>
        <v>0</v>
      </c>
      <c r="I28" s="73">
        <f>IF(F28/2&gt;=1000000,"1000000",ROUNDDOWN(F32/2,-3))</f>
        <v>0</v>
      </c>
      <c r="J28" s="73" t="b">
        <f>IF(I28="1000000",TRUE,FALSE)</f>
        <v>0</v>
      </c>
      <c r="K28" s="76">
        <f>IF(J28=TRUE,"1000000",I28)</f>
        <v>0</v>
      </c>
      <c r="L28" s="86"/>
    </row>
    <row r="29" spans="1:36" ht="9" customHeight="1" thickBot="1" x14ac:dyDescent="0.2">
      <c r="A29" s="97"/>
      <c r="B29" s="84"/>
      <c r="C29" s="84"/>
      <c r="D29" s="73">
        <f>ROUNDDOWN(F32/2,-3)</f>
        <v>0</v>
      </c>
      <c r="E29" s="73">
        <f>F46</f>
        <v>0</v>
      </c>
      <c r="F29" s="88">
        <f>D29+F46</f>
        <v>0</v>
      </c>
      <c r="G29" s="75">
        <f>F32</f>
        <v>0</v>
      </c>
      <c r="H29" s="73">
        <f>G29-F29</f>
        <v>0</v>
      </c>
      <c r="I29" s="73" t="b">
        <f>IF(H29&gt;=0,TRUE,FALSE)</f>
        <v>1</v>
      </c>
      <c r="J29" s="85"/>
      <c r="K29" s="85"/>
      <c r="L29" s="85"/>
    </row>
    <row r="30" spans="1:36" ht="29.85" customHeight="1" thickBot="1" x14ac:dyDescent="0.2">
      <c r="A30" s="165" t="s">
        <v>20</v>
      </c>
      <c r="B30" s="166"/>
      <c r="C30" s="166"/>
      <c r="D30" s="166"/>
      <c r="E30" s="166"/>
      <c r="F30" s="167"/>
      <c r="G30" s="168"/>
      <c r="H30" s="121" t="s">
        <v>25</v>
      </c>
      <c r="I30" s="122"/>
      <c r="J30" s="122"/>
      <c r="K30" s="122"/>
      <c r="L30" s="123"/>
    </row>
    <row r="31" spans="1:36" s="17" customFormat="1" ht="8.85" customHeight="1" thickBot="1" x14ac:dyDescent="0.2">
      <c r="A31" s="76">
        <f>IF(J28=TRUE,"10000000",IF(I29=FALSE,I28,D29))</f>
        <v>0</v>
      </c>
      <c r="B31" s="76">
        <f>A31+E29</f>
        <v>0</v>
      </c>
      <c r="C31" s="76">
        <f>G29-B31</f>
        <v>0</v>
      </c>
      <c r="D31" s="76">
        <f>(B31+C31)-F32</f>
        <v>0</v>
      </c>
      <c r="E31" s="82"/>
      <c r="F31" s="72"/>
      <c r="G31" s="72"/>
      <c r="H31" s="83"/>
      <c r="I31" s="83"/>
      <c r="J31" s="83"/>
      <c r="K31" s="83"/>
      <c r="L31" s="83"/>
      <c r="M31" s="65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70"/>
      <c r="AG31" s="70"/>
      <c r="AH31" s="70"/>
      <c r="AI31" s="70"/>
      <c r="AJ31" s="70"/>
    </row>
    <row r="32" spans="1:36" s="17" customFormat="1" ht="30" customHeight="1" thickBot="1" x14ac:dyDescent="0.2">
      <c r="A32" s="124" t="s">
        <v>24</v>
      </c>
      <c r="B32" s="125"/>
      <c r="C32" s="125"/>
      <c r="D32" s="125"/>
      <c r="E32" s="126"/>
      <c r="F32" s="127">
        <f>F28-F30</f>
        <v>0</v>
      </c>
      <c r="G32" s="128"/>
      <c r="H32" s="129" t="s">
        <v>26</v>
      </c>
      <c r="I32" s="130"/>
      <c r="J32" s="130"/>
      <c r="K32" s="130"/>
      <c r="L32" s="131"/>
      <c r="M32" s="65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70"/>
      <c r="AG32" s="70"/>
      <c r="AH32" s="70"/>
      <c r="AI32" s="70"/>
      <c r="AJ32" s="70"/>
    </row>
    <row r="33" spans="1:36" s="17" customFormat="1" ht="9" customHeight="1" thickBot="1" x14ac:dyDescent="0.2">
      <c r="A33" s="73">
        <f>IF(I29=FALSE,D29+H29,)</f>
        <v>0</v>
      </c>
      <c r="B33" s="75">
        <f>A33+F46</f>
        <v>0</v>
      </c>
      <c r="C33" s="76">
        <f>G29-B33</f>
        <v>0</v>
      </c>
      <c r="D33" s="76">
        <f>(F30+F46+A33+C33)-F28</f>
        <v>0</v>
      </c>
      <c r="E33" s="77"/>
      <c r="F33" s="78"/>
      <c r="G33" s="78"/>
      <c r="H33" s="79"/>
      <c r="I33" s="79"/>
      <c r="J33" s="80"/>
      <c r="K33" s="81"/>
      <c r="L33" s="80"/>
      <c r="M33" s="65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70"/>
      <c r="AG33" s="70"/>
      <c r="AH33" s="70"/>
      <c r="AI33" s="70"/>
      <c r="AJ33" s="70"/>
    </row>
    <row r="34" spans="1:36" ht="15" customHeight="1" x14ac:dyDescent="0.15">
      <c r="A34" s="132" t="s">
        <v>3</v>
      </c>
      <c r="B34" s="135" t="s">
        <v>16</v>
      </c>
      <c r="C34" s="136"/>
      <c r="D34" s="136"/>
      <c r="E34" s="137"/>
      <c r="F34" s="144">
        <f>SUM(K34:K37)</f>
        <v>0</v>
      </c>
      <c r="G34" s="145"/>
      <c r="H34" s="32"/>
      <c r="I34" s="33"/>
      <c r="J34" s="8" t="s">
        <v>7</v>
      </c>
      <c r="K34" s="34"/>
      <c r="L34" s="9" t="s">
        <v>8</v>
      </c>
    </row>
    <row r="35" spans="1:36" ht="15" customHeight="1" x14ac:dyDescent="0.15">
      <c r="A35" s="133"/>
      <c r="B35" s="138"/>
      <c r="C35" s="139"/>
      <c r="D35" s="139"/>
      <c r="E35" s="140"/>
      <c r="F35" s="146"/>
      <c r="G35" s="147"/>
      <c r="H35" s="35"/>
      <c r="I35" s="36"/>
      <c r="J35" s="10" t="s">
        <v>7</v>
      </c>
      <c r="K35" s="37"/>
      <c r="L35" s="11" t="s">
        <v>8</v>
      </c>
    </row>
    <row r="36" spans="1:36" ht="15" customHeight="1" x14ac:dyDescent="0.15">
      <c r="A36" s="133"/>
      <c r="B36" s="138"/>
      <c r="C36" s="139"/>
      <c r="D36" s="139"/>
      <c r="E36" s="140"/>
      <c r="F36" s="146"/>
      <c r="G36" s="147"/>
      <c r="H36" s="35"/>
      <c r="I36" s="36"/>
      <c r="J36" s="10" t="s">
        <v>7</v>
      </c>
      <c r="K36" s="37"/>
      <c r="L36" s="11" t="s">
        <v>8</v>
      </c>
      <c r="Z36" s="67"/>
    </row>
    <row r="37" spans="1:36" ht="15" customHeight="1" x14ac:dyDescent="0.15">
      <c r="A37" s="133"/>
      <c r="B37" s="141"/>
      <c r="C37" s="142"/>
      <c r="D37" s="142"/>
      <c r="E37" s="143"/>
      <c r="F37" s="148"/>
      <c r="G37" s="149"/>
      <c r="H37" s="38"/>
      <c r="I37" s="39"/>
      <c r="J37" s="16" t="s">
        <v>7</v>
      </c>
      <c r="K37" s="40"/>
      <c r="L37" s="11" t="s">
        <v>8</v>
      </c>
    </row>
    <row r="38" spans="1:36" ht="15" customHeight="1" x14ac:dyDescent="0.15">
      <c r="A38" s="133"/>
      <c r="B38" s="150" t="s">
        <v>17</v>
      </c>
      <c r="C38" s="151"/>
      <c r="D38" s="151"/>
      <c r="E38" s="152"/>
      <c r="F38" s="146">
        <f>SUM(K38:K41)</f>
        <v>0</v>
      </c>
      <c r="G38" s="147"/>
      <c r="H38" s="41"/>
      <c r="I38" s="42"/>
      <c r="J38" s="10" t="s">
        <v>7</v>
      </c>
      <c r="K38" s="37"/>
      <c r="L38" s="74" t="s">
        <v>8</v>
      </c>
      <c r="Q38" s="67"/>
      <c r="R38" s="67"/>
      <c r="S38" s="67"/>
      <c r="T38" s="67"/>
      <c r="U38" s="67"/>
      <c r="V38" s="67"/>
      <c r="X38" s="67"/>
      <c r="Y38" s="67"/>
    </row>
    <row r="39" spans="1:36" ht="15" customHeight="1" x14ac:dyDescent="0.15">
      <c r="A39" s="133"/>
      <c r="B39" s="153"/>
      <c r="C39" s="154"/>
      <c r="D39" s="154"/>
      <c r="E39" s="155"/>
      <c r="F39" s="146"/>
      <c r="G39" s="147"/>
      <c r="H39" s="35"/>
      <c r="I39" s="36"/>
      <c r="J39" s="10" t="s">
        <v>7</v>
      </c>
      <c r="K39" s="37"/>
      <c r="L39" s="11" t="s">
        <v>8</v>
      </c>
      <c r="AD39" s="59"/>
    </row>
    <row r="40" spans="1:36" ht="15" customHeight="1" x14ac:dyDescent="0.15">
      <c r="A40" s="133"/>
      <c r="B40" s="153"/>
      <c r="C40" s="154"/>
      <c r="D40" s="154"/>
      <c r="E40" s="155"/>
      <c r="F40" s="146"/>
      <c r="G40" s="147"/>
      <c r="H40" s="35"/>
      <c r="I40" s="36"/>
      <c r="J40" s="10" t="s">
        <v>7</v>
      </c>
      <c r="K40" s="37"/>
      <c r="L40" s="11" t="s">
        <v>8</v>
      </c>
      <c r="T40" s="67"/>
      <c r="U40" s="67"/>
    </row>
    <row r="41" spans="1:36" ht="15" customHeight="1" x14ac:dyDescent="0.15">
      <c r="A41" s="133"/>
      <c r="B41" s="156"/>
      <c r="C41" s="157"/>
      <c r="D41" s="157"/>
      <c r="E41" s="158"/>
      <c r="F41" s="148"/>
      <c r="G41" s="149"/>
      <c r="H41" s="38"/>
      <c r="I41" s="39"/>
      <c r="J41" s="16" t="s">
        <v>7</v>
      </c>
      <c r="K41" s="40"/>
      <c r="L41" s="11" t="s">
        <v>8</v>
      </c>
      <c r="U41" s="67"/>
    </row>
    <row r="42" spans="1:36" ht="15" customHeight="1" x14ac:dyDescent="0.15">
      <c r="A42" s="133"/>
      <c r="B42" s="159" t="s">
        <v>12</v>
      </c>
      <c r="C42" s="160"/>
      <c r="D42" s="160"/>
      <c r="E42" s="161"/>
      <c r="F42" s="169">
        <f>SUM(K42:K45)</f>
        <v>0</v>
      </c>
      <c r="G42" s="170"/>
      <c r="H42" s="41"/>
      <c r="I42" s="42"/>
      <c r="J42" s="10" t="s">
        <v>7</v>
      </c>
      <c r="K42" s="37"/>
      <c r="L42" s="74" t="s">
        <v>8</v>
      </c>
      <c r="Q42" s="67"/>
      <c r="R42" s="67"/>
      <c r="S42" s="67"/>
      <c r="U42" s="67"/>
    </row>
    <row r="43" spans="1:36" ht="15" customHeight="1" x14ac:dyDescent="0.15">
      <c r="A43" s="133"/>
      <c r="B43" s="153"/>
      <c r="C43" s="154"/>
      <c r="D43" s="154"/>
      <c r="E43" s="155"/>
      <c r="F43" s="146"/>
      <c r="G43" s="147"/>
      <c r="H43" s="35"/>
      <c r="I43" s="36"/>
      <c r="J43" s="10" t="s">
        <v>7</v>
      </c>
      <c r="K43" s="37"/>
      <c r="L43" s="11" t="s">
        <v>8</v>
      </c>
      <c r="T43" s="67"/>
      <c r="U43" s="71"/>
      <c r="V43" s="58"/>
    </row>
    <row r="44" spans="1:36" ht="15" customHeight="1" x14ac:dyDescent="0.15">
      <c r="A44" s="133"/>
      <c r="B44" s="153"/>
      <c r="C44" s="154"/>
      <c r="D44" s="154"/>
      <c r="E44" s="155"/>
      <c r="F44" s="146"/>
      <c r="G44" s="147"/>
      <c r="H44" s="35"/>
      <c r="I44" s="36"/>
      <c r="J44" s="10" t="s">
        <v>7</v>
      </c>
      <c r="K44" s="37"/>
      <c r="L44" s="11" t="s">
        <v>8</v>
      </c>
      <c r="U44" s="67"/>
    </row>
    <row r="45" spans="1:36" ht="15" customHeight="1" thickBot="1" x14ac:dyDescent="0.2">
      <c r="A45" s="134"/>
      <c r="B45" s="162"/>
      <c r="C45" s="163"/>
      <c r="D45" s="163"/>
      <c r="E45" s="164"/>
      <c r="F45" s="146"/>
      <c r="G45" s="147"/>
      <c r="H45" s="43"/>
      <c r="I45" s="44"/>
      <c r="J45" s="18" t="s">
        <v>7</v>
      </c>
      <c r="K45" s="45"/>
      <c r="L45" s="19" t="s">
        <v>8</v>
      </c>
    </row>
    <row r="46" spans="1:36" ht="30" customHeight="1" thickBot="1" x14ac:dyDescent="0.2">
      <c r="A46" s="112" t="s">
        <v>21</v>
      </c>
      <c r="B46" s="113"/>
      <c r="C46" s="113"/>
      <c r="D46" s="113"/>
      <c r="E46" s="113"/>
      <c r="F46" s="171">
        <f>SUM(F34:G45)</f>
        <v>0</v>
      </c>
      <c r="G46" s="172"/>
      <c r="H46" s="93"/>
      <c r="I46" s="93"/>
      <c r="J46" s="93"/>
      <c r="K46" s="93"/>
      <c r="L46" s="93"/>
    </row>
    <row r="47" spans="1:36" ht="9" customHeight="1" thickBot="1" x14ac:dyDescent="0.2">
      <c r="A47" s="94"/>
      <c r="B47" s="94"/>
      <c r="C47" s="94"/>
      <c r="D47" s="94"/>
      <c r="E47" s="94"/>
      <c r="F47" s="95"/>
      <c r="G47" s="95"/>
      <c r="H47" s="93"/>
      <c r="I47" s="93"/>
      <c r="J47" s="93"/>
      <c r="K47" s="93"/>
      <c r="L47" s="93"/>
    </row>
    <row r="48" spans="1:36" ht="30" customHeight="1" thickBot="1" x14ac:dyDescent="0.2">
      <c r="A48" s="108" t="s">
        <v>22</v>
      </c>
      <c r="B48" s="109"/>
      <c r="C48" s="109"/>
      <c r="D48" s="109"/>
      <c r="E48" s="109"/>
      <c r="F48" s="110">
        <f>IF(H28=TRUE,"対象外",IF(J28=TRUE,K28,IF(I29=FALSE,A33,A31)))</f>
        <v>0</v>
      </c>
      <c r="G48" s="111"/>
      <c r="H48" s="89" t="s">
        <v>27</v>
      </c>
      <c r="I48" s="119" t="str">
        <f>IF(H28=TRUE,"助成の対象外です",IF(J28=TRUE,"上限金額です",IF(H29&lt;0,"収入が多いため減額になります","")))</f>
        <v/>
      </c>
      <c r="J48" s="119"/>
      <c r="K48" s="119"/>
      <c r="L48" s="120"/>
      <c r="Q48" s="67"/>
      <c r="R48" s="67"/>
    </row>
    <row r="49" spans="1:12" ht="7.5" customHeight="1" thickBot="1" x14ac:dyDescent="0.2">
      <c r="A49" s="98"/>
      <c r="B49" s="98"/>
      <c r="C49" s="98"/>
      <c r="D49" s="90"/>
      <c r="E49" s="46"/>
      <c r="F49" s="99"/>
      <c r="G49" s="99"/>
      <c r="H49" s="90"/>
      <c r="I49" s="90"/>
      <c r="J49" s="91"/>
      <c r="K49" s="91"/>
      <c r="L49" s="91"/>
    </row>
    <row r="50" spans="1:12" ht="30" customHeight="1" thickBot="1" x14ac:dyDescent="0.2">
      <c r="A50" s="112" t="s">
        <v>23</v>
      </c>
      <c r="B50" s="113"/>
      <c r="C50" s="113"/>
      <c r="D50" s="113"/>
      <c r="E50" s="113"/>
      <c r="F50" s="114">
        <f>IF(F48="対象外","対象外",F32-(F46+F48))</f>
        <v>0</v>
      </c>
      <c r="G50" s="115"/>
      <c r="H50" s="116" t="s">
        <v>48</v>
      </c>
      <c r="I50" s="117"/>
      <c r="J50" s="117"/>
      <c r="K50" s="117"/>
      <c r="L50" s="118"/>
    </row>
    <row r="51" spans="1:12" ht="9" customHeight="1" thickBot="1" x14ac:dyDescent="0.2">
      <c r="A51" s="91"/>
      <c r="B51" s="91"/>
      <c r="C51" s="91"/>
      <c r="D51" s="98"/>
      <c r="E51" s="98"/>
      <c r="F51" s="98"/>
      <c r="G51" s="98"/>
      <c r="H51" s="98"/>
      <c r="I51" s="98"/>
      <c r="J51" s="98"/>
      <c r="K51" s="98"/>
      <c r="L51" s="98"/>
    </row>
    <row r="52" spans="1:12" ht="30" customHeight="1" thickBot="1" x14ac:dyDescent="0.2">
      <c r="A52" s="100" t="s">
        <v>18</v>
      </c>
      <c r="B52" s="101"/>
      <c r="C52" s="101"/>
      <c r="D52" s="101"/>
      <c r="E52" s="102"/>
      <c r="F52" s="103">
        <f>IF(F50="対象外","対象外",(F30+F46+F48+F50)-F28)</f>
        <v>0</v>
      </c>
      <c r="G52" s="104"/>
      <c r="H52" s="105" t="s">
        <v>49</v>
      </c>
      <c r="I52" s="106"/>
      <c r="J52" s="106"/>
      <c r="K52" s="106"/>
      <c r="L52" s="107"/>
    </row>
    <row r="53" spans="1:12" ht="13.5" customHeight="1" x14ac:dyDescent="0.15">
      <c r="A53" s="3"/>
      <c r="B53" s="31"/>
      <c r="C53" s="31"/>
      <c r="D53" s="31"/>
      <c r="E53" s="48"/>
      <c r="F53" s="31"/>
      <c r="G53" s="5"/>
      <c r="H53" s="6"/>
      <c r="I53" s="6"/>
      <c r="J53" s="31"/>
      <c r="K53" s="31"/>
      <c r="L53" s="31"/>
    </row>
    <row r="54" spans="1:12" ht="13.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3.5" customHeight="1" x14ac:dyDescent="0.15">
      <c r="A55" s="3"/>
      <c r="B55" s="31"/>
      <c r="C55" s="31"/>
      <c r="D55" s="31"/>
      <c r="E55" s="48"/>
      <c r="F55" s="31"/>
      <c r="G55" s="5"/>
      <c r="H55" s="60"/>
      <c r="I55" s="6"/>
      <c r="J55" s="31"/>
      <c r="K55" s="31"/>
      <c r="L55" s="31"/>
    </row>
    <row r="56" spans="1:12" ht="13.5" customHeight="1" x14ac:dyDescent="0.15">
      <c r="A56" s="31"/>
      <c r="B56" s="31"/>
      <c r="C56" s="31"/>
      <c r="D56" s="31"/>
      <c r="E56" s="31"/>
      <c r="F56" s="31"/>
      <c r="G56" s="31"/>
      <c r="H56" s="61"/>
      <c r="I56" s="31"/>
      <c r="J56" s="31"/>
      <c r="K56" s="31"/>
      <c r="L56" s="31"/>
    </row>
    <row r="57" spans="1:12" ht="15" customHeight="1" x14ac:dyDescent="0.15">
      <c r="A57" s="3"/>
      <c r="B57" s="31"/>
      <c r="C57" s="31"/>
      <c r="D57" s="31"/>
      <c r="E57" s="49"/>
      <c r="F57" s="31"/>
      <c r="G57" s="5"/>
      <c r="H57" s="62"/>
      <c r="I57" s="50"/>
      <c r="J57" s="31"/>
      <c r="K57" s="31"/>
      <c r="L57" s="31"/>
    </row>
    <row r="58" spans="1:12" ht="1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2.75" customHeight="1" x14ac:dyDescent="0.15">
      <c r="A59" s="47"/>
      <c r="B59" s="47"/>
      <c r="C59" s="47"/>
      <c r="I59" s="51"/>
      <c r="J59" s="51"/>
      <c r="K59" s="51"/>
      <c r="L59" s="51"/>
    </row>
    <row r="60" spans="1:12" ht="15" customHeight="1" x14ac:dyDescent="0.15">
      <c r="A60" s="3"/>
      <c r="B60" s="31"/>
      <c r="C60" s="31"/>
      <c r="I60" s="2"/>
      <c r="J60" s="31"/>
      <c r="K60" s="2"/>
      <c r="L60" s="2"/>
    </row>
    <row r="61" spans="1:12" ht="15" customHeight="1" x14ac:dyDescent="0.15">
      <c r="A61" s="31"/>
      <c r="B61" s="31"/>
      <c r="C61" s="31"/>
      <c r="D61" s="31"/>
      <c r="E61" s="31"/>
      <c r="F61" s="31"/>
      <c r="G61" s="31"/>
      <c r="H61" s="2"/>
      <c r="I61" s="2"/>
      <c r="J61" s="31"/>
      <c r="K61" s="2"/>
      <c r="L61" s="2"/>
    </row>
    <row r="62" spans="1:12" ht="15" customHeight="1" x14ac:dyDescent="0.15">
      <c r="A62" s="31"/>
      <c r="B62" s="31"/>
      <c r="C62" s="31"/>
      <c r="D62" s="31"/>
      <c r="E62" s="31"/>
      <c r="F62" s="31"/>
      <c r="G62" s="31"/>
      <c r="H62" s="2"/>
      <c r="I62" s="2"/>
      <c r="J62" s="31"/>
      <c r="K62" s="2"/>
      <c r="L62" s="2"/>
    </row>
    <row r="63" spans="1:12" ht="11.25" customHeight="1" x14ac:dyDescent="0.15">
      <c r="A63" s="3"/>
      <c r="B63" s="3"/>
      <c r="C63" s="3"/>
      <c r="D63" s="3"/>
      <c r="E63" s="2"/>
      <c r="F63" s="2"/>
      <c r="G63" s="2"/>
      <c r="H63" s="3"/>
      <c r="I63" s="3"/>
      <c r="J63" s="3"/>
      <c r="K63" s="3"/>
      <c r="L63" s="3"/>
    </row>
    <row r="64" spans="1:12" ht="20.25" customHeight="1" x14ac:dyDescent="0.15">
      <c r="A64" s="4"/>
      <c r="B64" s="31"/>
      <c r="C64" s="31"/>
      <c r="D64" s="31"/>
      <c r="E64" s="48"/>
      <c r="F64" s="31"/>
      <c r="G64" s="31"/>
      <c r="H64" s="3"/>
      <c r="I64" s="3"/>
      <c r="J64" s="51"/>
      <c r="K64" s="51"/>
      <c r="L64" s="51"/>
    </row>
    <row r="65" spans="1:12" ht="18" customHeight="1" x14ac:dyDescent="0.15">
      <c r="A65" s="31"/>
      <c r="B65" s="31"/>
      <c r="C65" s="31"/>
      <c r="D65" s="31"/>
      <c r="E65" s="31"/>
      <c r="F65" s="31"/>
      <c r="G65" s="31"/>
      <c r="H65" s="3"/>
      <c r="I65" s="3"/>
      <c r="J65" s="51"/>
      <c r="K65" s="51"/>
      <c r="L65" s="51"/>
    </row>
    <row r="66" spans="1:12" ht="15" customHeight="1" x14ac:dyDescent="0.15">
      <c r="A66" s="31"/>
      <c r="B66" s="31"/>
      <c r="C66" s="31"/>
      <c r="D66" s="31"/>
      <c r="E66" s="31"/>
      <c r="F66" s="31"/>
      <c r="G66" s="31"/>
      <c r="H66" s="3"/>
      <c r="I66" s="3"/>
      <c r="J66" s="51"/>
      <c r="K66" s="51"/>
      <c r="L66" s="51"/>
    </row>
    <row r="67" spans="1:12" ht="1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51"/>
      <c r="K67" s="51"/>
      <c r="L67" s="51"/>
    </row>
    <row r="68" spans="1:12" ht="15" customHeight="1" x14ac:dyDescent="0.15"/>
  </sheetData>
  <sheetProtection sheet="1" objects="1" scenarios="1" formatColumns="0" formatRows="0" insertRows="0"/>
  <mergeCells count="47">
    <mergeCell ref="A50:E50"/>
    <mergeCell ref="F50:G50"/>
    <mergeCell ref="H50:L50"/>
    <mergeCell ref="A52:E52"/>
    <mergeCell ref="F52:G52"/>
    <mergeCell ref="H52:L52"/>
    <mergeCell ref="F42:G45"/>
    <mergeCell ref="A46:E46"/>
    <mergeCell ref="F46:G46"/>
    <mergeCell ref="A48:E48"/>
    <mergeCell ref="F48:G48"/>
    <mergeCell ref="I48:L48"/>
    <mergeCell ref="H30:L30"/>
    <mergeCell ref="A32:E32"/>
    <mergeCell ref="F32:G32"/>
    <mergeCell ref="H32:L32"/>
    <mergeCell ref="A34:A45"/>
    <mergeCell ref="B34:E37"/>
    <mergeCell ref="F34:G37"/>
    <mergeCell ref="B38:E41"/>
    <mergeCell ref="F38:G41"/>
    <mergeCell ref="B42:E45"/>
    <mergeCell ref="F20:G23"/>
    <mergeCell ref="B24:E27"/>
    <mergeCell ref="F24:G27"/>
    <mergeCell ref="A28:E28"/>
    <mergeCell ref="F28:G28"/>
    <mergeCell ref="A30:E30"/>
    <mergeCell ref="F30:G30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A1:E2"/>
    <mergeCell ref="F1:G1"/>
    <mergeCell ref="H1:L1"/>
    <mergeCell ref="F2:G2"/>
    <mergeCell ref="H2:L2"/>
    <mergeCell ref="B3:E3"/>
    <mergeCell ref="F3:G3"/>
    <mergeCell ref="H3:L3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J68"/>
  <sheetViews>
    <sheetView topLeftCell="A23" zoomScaleNormal="100" zoomScalePageLayoutView="85" workbookViewId="0">
      <selection activeCell="E60" sqref="E60"/>
    </sheetView>
  </sheetViews>
  <sheetFormatPr defaultRowHeight="14.25" x14ac:dyDescent="0.15"/>
  <cols>
    <col min="1" max="4" width="5" style="1" customWidth="1"/>
    <col min="5" max="5" width="13.625" style="1" customWidth="1"/>
    <col min="6" max="6" width="8.625" style="1" customWidth="1"/>
    <col min="7" max="7" width="5.375" style="1" customWidth="1"/>
    <col min="8" max="8" width="34.5" style="1" customWidth="1"/>
    <col min="9" max="9" width="15.75" style="1" customWidth="1"/>
    <col min="10" max="10" width="2.875" style="1" customWidth="1"/>
    <col min="11" max="11" width="9.75" style="1" customWidth="1"/>
    <col min="12" max="12" width="8.25" style="1" bestFit="1" customWidth="1"/>
    <col min="13" max="13" width="14" style="63" customWidth="1"/>
    <col min="14" max="16" width="14" style="66" customWidth="1"/>
    <col min="17" max="17" width="9" style="66"/>
    <col min="18" max="18" width="9.125" style="66" bestFit="1" customWidth="1"/>
    <col min="19" max="19" width="9" style="66"/>
    <col min="20" max="22" width="9.125" style="66" bestFit="1" customWidth="1"/>
    <col min="23" max="23" width="9.625" style="66" bestFit="1" customWidth="1"/>
    <col min="24" max="29" width="9.125" style="66" bestFit="1" customWidth="1"/>
    <col min="30" max="30" width="9" style="66"/>
    <col min="31" max="36" width="9" style="59"/>
    <col min="37" max="16384" width="9" style="1"/>
  </cols>
  <sheetData>
    <row r="1" spans="1:16" ht="28.5" customHeight="1" thickBot="1" x14ac:dyDescent="0.2">
      <c r="A1" s="217" t="s">
        <v>6</v>
      </c>
      <c r="B1" s="218"/>
      <c r="C1" s="218"/>
      <c r="D1" s="218"/>
      <c r="E1" s="219"/>
      <c r="F1" s="228" t="s">
        <v>0</v>
      </c>
      <c r="G1" s="229"/>
      <c r="H1" s="223" t="s">
        <v>28</v>
      </c>
      <c r="I1" s="224"/>
      <c r="J1" s="224"/>
      <c r="K1" s="224"/>
      <c r="L1" s="225"/>
    </row>
    <row r="2" spans="1:16" ht="28.5" customHeight="1" thickBot="1" x14ac:dyDescent="0.2">
      <c r="A2" s="220"/>
      <c r="B2" s="221"/>
      <c r="C2" s="221"/>
      <c r="D2" s="221"/>
      <c r="E2" s="222"/>
      <c r="F2" s="230" t="s">
        <v>1</v>
      </c>
      <c r="G2" s="231"/>
      <c r="H2" s="223" t="s">
        <v>29</v>
      </c>
      <c r="I2" s="224"/>
      <c r="J2" s="224"/>
      <c r="K2" s="224"/>
      <c r="L2" s="225"/>
      <c r="M2" s="64"/>
      <c r="N2" s="68"/>
      <c r="O2" s="68"/>
      <c r="P2" s="68"/>
    </row>
    <row r="3" spans="1:16" ht="28.5" customHeight="1" thickBot="1" x14ac:dyDescent="0.2">
      <c r="A3" s="96"/>
      <c r="B3" s="210" t="s">
        <v>5</v>
      </c>
      <c r="C3" s="211"/>
      <c r="D3" s="211"/>
      <c r="E3" s="211"/>
      <c r="F3" s="226" t="s">
        <v>2</v>
      </c>
      <c r="G3" s="227"/>
      <c r="H3" s="214" t="s">
        <v>13</v>
      </c>
      <c r="I3" s="215"/>
      <c r="J3" s="215"/>
      <c r="K3" s="215"/>
      <c r="L3" s="216"/>
    </row>
    <row r="4" spans="1:16" ht="14.25" customHeight="1" x14ac:dyDescent="0.15">
      <c r="A4" s="189" t="s">
        <v>4</v>
      </c>
      <c r="B4" s="193" t="s">
        <v>10</v>
      </c>
      <c r="C4" s="194"/>
      <c r="D4" s="194"/>
      <c r="E4" s="195"/>
      <c r="F4" s="199">
        <f>SUM(K4:K7)</f>
        <v>105000</v>
      </c>
      <c r="G4" s="200"/>
      <c r="H4" s="52" t="s">
        <v>30</v>
      </c>
      <c r="I4" s="53" t="s">
        <v>31</v>
      </c>
      <c r="J4" s="8" t="s">
        <v>7</v>
      </c>
      <c r="K4" s="54">
        <v>60000</v>
      </c>
      <c r="L4" s="9" t="s">
        <v>8</v>
      </c>
    </row>
    <row r="5" spans="1:16" x14ac:dyDescent="0.15">
      <c r="A5" s="190"/>
      <c r="B5" s="179"/>
      <c r="C5" s="180"/>
      <c r="D5" s="180"/>
      <c r="E5" s="181"/>
      <c r="F5" s="175"/>
      <c r="G5" s="176"/>
      <c r="H5" s="21" t="s">
        <v>30</v>
      </c>
      <c r="I5" s="22" t="s">
        <v>32</v>
      </c>
      <c r="J5" s="10" t="s">
        <v>7</v>
      </c>
      <c r="K5" s="23">
        <v>45000</v>
      </c>
      <c r="L5" s="11" t="s">
        <v>8</v>
      </c>
    </row>
    <row r="6" spans="1:16" ht="14.25" customHeight="1" x14ac:dyDescent="0.15">
      <c r="A6" s="191"/>
      <c r="B6" s="179"/>
      <c r="C6" s="180"/>
      <c r="D6" s="180"/>
      <c r="E6" s="181"/>
      <c r="F6" s="175"/>
      <c r="G6" s="176"/>
      <c r="H6" s="21"/>
      <c r="I6" s="22"/>
      <c r="J6" s="10" t="s">
        <v>7</v>
      </c>
      <c r="K6" s="23"/>
      <c r="L6" s="11" t="s">
        <v>8</v>
      </c>
    </row>
    <row r="7" spans="1:16" ht="14.25" customHeight="1" x14ac:dyDescent="0.15">
      <c r="A7" s="191"/>
      <c r="B7" s="196"/>
      <c r="C7" s="197"/>
      <c r="D7" s="197"/>
      <c r="E7" s="198"/>
      <c r="F7" s="175"/>
      <c r="G7" s="176"/>
      <c r="H7" s="21"/>
      <c r="I7" s="24"/>
      <c r="J7" s="10" t="s">
        <v>7</v>
      </c>
      <c r="K7" s="23"/>
      <c r="L7" s="11" t="s">
        <v>8</v>
      </c>
    </row>
    <row r="8" spans="1:16" ht="14.45" customHeight="1" x14ac:dyDescent="0.15">
      <c r="A8" s="191"/>
      <c r="B8" s="201" t="s">
        <v>9</v>
      </c>
      <c r="C8" s="202"/>
      <c r="D8" s="202"/>
      <c r="E8" s="203"/>
      <c r="F8" s="173">
        <f>SUM(K8:K11)</f>
        <v>45000</v>
      </c>
      <c r="G8" s="174"/>
      <c r="H8" s="25" t="s">
        <v>33</v>
      </c>
      <c r="I8" s="26"/>
      <c r="J8" s="12" t="s">
        <v>7</v>
      </c>
      <c r="K8" s="27">
        <v>10000</v>
      </c>
      <c r="L8" s="13" t="s">
        <v>8</v>
      </c>
    </row>
    <row r="9" spans="1:16" ht="14.45" customHeight="1" x14ac:dyDescent="0.15">
      <c r="A9" s="191"/>
      <c r="B9" s="179"/>
      <c r="C9" s="180"/>
      <c r="D9" s="180"/>
      <c r="E9" s="181"/>
      <c r="F9" s="175"/>
      <c r="G9" s="176"/>
      <c r="H9" s="21" t="s">
        <v>34</v>
      </c>
      <c r="I9" s="24"/>
      <c r="J9" s="10" t="s">
        <v>7</v>
      </c>
      <c r="K9" s="23">
        <v>15000</v>
      </c>
      <c r="L9" s="11" t="s">
        <v>8</v>
      </c>
    </row>
    <row r="10" spans="1:16" ht="14.45" customHeight="1" x14ac:dyDescent="0.15">
      <c r="A10" s="191"/>
      <c r="B10" s="179"/>
      <c r="C10" s="180"/>
      <c r="D10" s="180"/>
      <c r="E10" s="181"/>
      <c r="F10" s="175"/>
      <c r="G10" s="176"/>
      <c r="H10" s="21" t="s">
        <v>35</v>
      </c>
      <c r="I10" s="24"/>
      <c r="J10" s="10" t="s">
        <v>7</v>
      </c>
      <c r="K10" s="23">
        <v>20000</v>
      </c>
      <c r="L10" s="11" t="s">
        <v>8</v>
      </c>
    </row>
    <row r="11" spans="1:16" ht="14.45" customHeight="1" x14ac:dyDescent="0.15">
      <c r="A11" s="191"/>
      <c r="B11" s="196"/>
      <c r="C11" s="197"/>
      <c r="D11" s="197"/>
      <c r="E11" s="198"/>
      <c r="F11" s="175"/>
      <c r="G11" s="176"/>
      <c r="H11" s="28"/>
      <c r="I11" s="29"/>
      <c r="J11" s="14" t="s">
        <v>7</v>
      </c>
      <c r="K11" s="30"/>
      <c r="L11" s="15" t="s">
        <v>8</v>
      </c>
    </row>
    <row r="12" spans="1:16" ht="14.45" customHeight="1" x14ac:dyDescent="0.15">
      <c r="A12" s="191"/>
      <c r="B12" s="204" t="s">
        <v>14</v>
      </c>
      <c r="C12" s="205"/>
      <c r="D12" s="205"/>
      <c r="E12" s="206"/>
      <c r="F12" s="173">
        <f>SUM(K12:K15)</f>
        <v>125000</v>
      </c>
      <c r="G12" s="174"/>
      <c r="H12" s="24" t="s">
        <v>40</v>
      </c>
      <c r="I12" s="24" t="s">
        <v>38</v>
      </c>
      <c r="J12" s="10" t="s">
        <v>7</v>
      </c>
      <c r="K12" s="23">
        <v>40000</v>
      </c>
      <c r="L12" s="11" t="s">
        <v>8</v>
      </c>
    </row>
    <row r="13" spans="1:16" ht="14.45" customHeight="1" x14ac:dyDescent="0.15">
      <c r="A13" s="191"/>
      <c r="B13" s="204"/>
      <c r="C13" s="205"/>
      <c r="D13" s="205"/>
      <c r="E13" s="206"/>
      <c r="F13" s="175"/>
      <c r="G13" s="176"/>
      <c r="H13" s="24" t="s">
        <v>41</v>
      </c>
      <c r="I13" s="24" t="s">
        <v>36</v>
      </c>
      <c r="J13" s="10" t="s">
        <v>7</v>
      </c>
      <c r="K13" s="23">
        <v>15000</v>
      </c>
      <c r="L13" s="11" t="s">
        <v>8</v>
      </c>
    </row>
    <row r="14" spans="1:16" ht="14.45" customHeight="1" x14ac:dyDescent="0.15">
      <c r="A14" s="191"/>
      <c r="B14" s="204"/>
      <c r="C14" s="205"/>
      <c r="D14" s="205"/>
      <c r="E14" s="206"/>
      <c r="F14" s="175"/>
      <c r="G14" s="176"/>
      <c r="H14" s="24" t="s">
        <v>39</v>
      </c>
      <c r="I14" s="24" t="s">
        <v>37</v>
      </c>
      <c r="J14" s="10" t="s">
        <v>7</v>
      </c>
      <c r="K14" s="23">
        <v>70000</v>
      </c>
      <c r="L14" s="11" t="s">
        <v>8</v>
      </c>
    </row>
    <row r="15" spans="1:16" ht="14.45" customHeight="1" x14ac:dyDescent="0.15">
      <c r="A15" s="191"/>
      <c r="B15" s="204"/>
      <c r="C15" s="205"/>
      <c r="D15" s="205"/>
      <c r="E15" s="206"/>
      <c r="F15" s="175"/>
      <c r="G15" s="176"/>
      <c r="H15" s="24"/>
      <c r="I15" s="24"/>
      <c r="J15" s="10" t="s">
        <v>7</v>
      </c>
      <c r="K15" s="23"/>
      <c r="L15" s="11" t="s">
        <v>8</v>
      </c>
    </row>
    <row r="16" spans="1:16" ht="14.45" customHeight="1" x14ac:dyDescent="0.15">
      <c r="A16" s="191"/>
      <c r="B16" s="207" t="s">
        <v>15</v>
      </c>
      <c r="C16" s="208"/>
      <c r="D16" s="208"/>
      <c r="E16" s="209"/>
      <c r="F16" s="173">
        <f>SUM(K16:K19)</f>
        <v>28000</v>
      </c>
      <c r="G16" s="174"/>
      <c r="H16" s="25" t="s">
        <v>42</v>
      </c>
      <c r="I16" s="26" t="s">
        <v>43</v>
      </c>
      <c r="J16" s="12" t="s">
        <v>7</v>
      </c>
      <c r="K16" s="27">
        <v>28000</v>
      </c>
      <c r="L16" s="13" t="s">
        <v>8</v>
      </c>
    </row>
    <row r="17" spans="1:36" ht="14.45" customHeight="1" x14ac:dyDescent="0.15">
      <c r="A17" s="191"/>
      <c r="B17" s="204"/>
      <c r="C17" s="205"/>
      <c r="D17" s="205"/>
      <c r="E17" s="206"/>
      <c r="F17" s="175"/>
      <c r="G17" s="176"/>
      <c r="H17" s="21"/>
      <c r="I17" s="24"/>
      <c r="J17" s="10" t="s">
        <v>7</v>
      </c>
      <c r="K17" s="23"/>
      <c r="L17" s="11" t="s">
        <v>8</v>
      </c>
    </row>
    <row r="18" spans="1:36" ht="14.45" customHeight="1" x14ac:dyDescent="0.15">
      <c r="A18" s="191"/>
      <c r="B18" s="204"/>
      <c r="C18" s="205"/>
      <c r="D18" s="205"/>
      <c r="E18" s="206"/>
      <c r="F18" s="175"/>
      <c r="G18" s="176"/>
      <c r="H18" s="21"/>
      <c r="I18" s="24"/>
      <c r="J18" s="10" t="s">
        <v>7</v>
      </c>
      <c r="K18" s="23"/>
      <c r="L18" s="11" t="s">
        <v>8</v>
      </c>
    </row>
    <row r="19" spans="1:36" ht="14.45" customHeight="1" x14ac:dyDescent="0.15">
      <c r="A19" s="191"/>
      <c r="B19" s="204"/>
      <c r="C19" s="205"/>
      <c r="D19" s="205"/>
      <c r="E19" s="206"/>
      <c r="F19" s="177"/>
      <c r="G19" s="178"/>
      <c r="H19" s="28"/>
      <c r="I19" s="29"/>
      <c r="J19" s="14" t="s">
        <v>7</v>
      </c>
      <c r="K19" s="30"/>
      <c r="L19" s="15" t="s">
        <v>8</v>
      </c>
    </row>
    <row r="20" spans="1:36" ht="14.45" customHeight="1" x14ac:dyDescent="0.15">
      <c r="A20" s="191"/>
      <c r="B20" s="201" t="s">
        <v>11</v>
      </c>
      <c r="C20" s="202"/>
      <c r="D20" s="202"/>
      <c r="E20" s="203"/>
      <c r="F20" s="173">
        <f>SUM(K20:K23)</f>
        <v>5000</v>
      </c>
      <c r="G20" s="174"/>
      <c r="H20" s="21" t="s">
        <v>44</v>
      </c>
      <c r="I20" s="24"/>
      <c r="J20" s="10" t="s">
        <v>7</v>
      </c>
      <c r="K20" s="23">
        <v>5000</v>
      </c>
      <c r="L20" s="11" t="s">
        <v>8</v>
      </c>
    </row>
    <row r="21" spans="1:36" ht="14.45" customHeight="1" x14ac:dyDescent="0.15">
      <c r="A21" s="191"/>
      <c r="B21" s="179"/>
      <c r="C21" s="180"/>
      <c r="D21" s="180"/>
      <c r="E21" s="181"/>
      <c r="F21" s="175"/>
      <c r="G21" s="176"/>
      <c r="H21" s="21"/>
      <c r="I21" s="24"/>
      <c r="J21" s="10" t="s">
        <v>7</v>
      </c>
      <c r="K21" s="23"/>
      <c r="L21" s="11" t="s">
        <v>8</v>
      </c>
    </row>
    <row r="22" spans="1:36" ht="14.45" customHeight="1" x14ac:dyDescent="0.15">
      <c r="A22" s="191"/>
      <c r="B22" s="179"/>
      <c r="C22" s="180"/>
      <c r="D22" s="180"/>
      <c r="E22" s="181"/>
      <c r="F22" s="175"/>
      <c r="G22" s="176"/>
      <c r="H22" s="21"/>
      <c r="I22" s="24"/>
      <c r="J22" s="10" t="s">
        <v>7</v>
      </c>
      <c r="K22" s="23"/>
      <c r="L22" s="11" t="s">
        <v>8</v>
      </c>
    </row>
    <row r="23" spans="1:36" ht="14.45" customHeight="1" x14ac:dyDescent="0.15">
      <c r="A23" s="191"/>
      <c r="B23" s="196"/>
      <c r="C23" s="197"/>
      <c r="D23" s="197"/>
      <c r="E23" s="198"/>
      <c r="F23" s="177"/>
      <c r="G23" s="178"/>
      <c r="H23" s="21"/>
      <c r="I23" s="24"/>
      <c r="J23" s="10" t="s">
        <v>7</v>
      </c>
      <c r="K23" s="23"/>
      <c r="L23" s="11" t="s">
        <v>8</v>
      </c>
    </row>
    <row r="24" spans="1:36" ht="14.45" customHeight="1" x14ac:dyDescent="0.15">
      <c r="A24" s="191"/>
      <c r="B24" s="179" t="s">
        <v>12</v>
      </c>
      <c r="C24" s="180"/>
      <c r="D24" s="180"/>
      <c r="E24" s="181"/>
      <c r="F24" s="173">
        <f>SUM(K24:K27)</f>
        <v>0</v>
      </c>
      <c r="G24" s="174"/>
      <c r="H24" s="25"/>
      <c r="I24" s="26"/>
      <c r="J24" s="12" t="s">
        <v>7</v>
      </c>
      <c r="K24" s="27"/>
      <c r="L24" s="13" t="s">
        <v>8</v>
      </c>
    </row>
    <row r="25" spans="1:36" ht="14.45" customHeight="1" x14ac:dyDescent="0.15">
      <c r="A25" s="191"/>
      <c r="B25" s="179"/>
      <c r="C25" s="180"/>
      <c r="D25" s="180"/>
      <c r="E25" s="181"/>
      <c r="F25" s="175"/>
      <c r="G25" s="176"/>
      <c r="H25" s="21"/>
      <c r="I25" s="24"/>
      <c r="J25" s="10" t="s">
        <v>7</v>
      </c>
      <c r="K25" s="23"/>
      <c r="L25" s="11" t="s">
        <v>8</v>
      </c>
    </row>
    <row r="26" spans="1:36" ht="14.45" customHeight="1" x14ac:dyDescent="0.15">
      <c r="A26" s="191"/>
      <c r="B26" s="179"/>
      <c r="C26" s="180"/>
      <c r="D26" s="180"/>
      <c r="E26" s="181"/>
      <c r="F26" s="175"/>
      <c r="G26" s="176"/>
      <c r="H26" s="21"/>
      <c r="I26" s="24"/>
      <c r="J26" s="10" t="s">
        <v>7</v>
      </c>
      <c r="K26" s="23"/>
      <c r="L26" s="11" t="s">
        <v>8</v>
      </c>
    </row>
    <row r="27" spans="1:36" ht="14.45" customHeight="1" thickBot="1" x14ac:dyDescent="0.2">
      <c r="A27" s="192"/>
      <c r="B27" s="182"/>
      <c r="C27" s="183"/>
      <c r="D27" s="183"/>
      <c r="E27" s="184"/>
      <c r="F27" s="175"/>
      <c r="G27" s="176"/>
      <c r="H27" s="55"/>
      <c r="I27" s="56"/>
      <c r="J27" s="18" t="s">
        <v>7</v>
      </c>
      <c r="K27" s="57"/>
      <c r="L27" s="19" t="s">
        <v>8</v>
      </c>
    </row>
    <row r="28" spans="1:36" ht="30" customHeight="1" thickBot="1" x14ac:dyDescent="0.2">
      <c r="A28" s="185" t="s">
        <v>19</v>
      </c>
      <c r="B28" s="185"/>
      <c r="C28" s="185"/>
      <c r="D28" s="185"/>
      <c r="E28" s="186"/>
      <c r="F28" s="187">
        <f>SUM(F4:G27)</f>
        <v>308000</v>
      </c>
      <c r="G28" s="188"/>
      <c r="H28" s="76" t="b">
        <f>IF(F32-F46&lt;0,TRUE,FALSE)</f>
        <v>0</v>
      </c>
      <c r="I28" s="73">
        <f>IF(F28/2&gt;=1000000,"1000000",ROUNDDOWN(F32/2,-3))</f>
        <v>129000</v>
      </c>
      <c r="J28" s="73" t="b">
        <f>IF(I28="1000000",TRUE,FALSE)</f>
        <v>0</v>
      </c>
      <c r="K28" s="76">
        <f>IF(J28=TRUE,"1000000",I28)</f>
        <v>129000</v>
      </c>
      <c r="L28" s="86"/>
    </row>
    <row r="29" spans="1:36" ht="9" customHeight="1" thickBot="1" x14ac:dyDescent="0.2">
      <c r="A29" s="87"/>
      <c r="B29" s="84"/>
      <c r="C29" s="84"/>
      <c r="D29" s="73">
        <f>ROUNDDOWN(F32/2,-3)</f>
        <v>129000</v>
      </c>
      <c r="E29" s="73">
        <f>F46</f>
        <v>115000</v>
      </c>
      <c r="F29" s="73">
        <f>D29+F46</f>
        <v>244000</v>
      </c>
      <c r="G29" s="76">
        <f>F32</f>
        <v>258000</v>
      </c>
      <c r="H29" s="73">
        <f>G29-F29</f>
        <v>14000</v>
      </c>
      <c r="I29" s="73" t="b">
        <f>IF(H29&gt;=0,TRUE,FALSE)</f>
        <v>1</v>
      </c>
      <c r="J29" s="85"/>
      <c r="K29" s="85"/>
      <c r="L29" s="85"/>
    </row>
    <row r="30" spans="1:36" ht="29.85" customHeight="1" thickBot="1" x14ac:dyDescent="0.2">
      <c r="A30" s="165" t="s">
        <v>20</v>
      </c>
      <c r="B30" s="166"/>
      <c r="C30" s="166"/>
      <c r="D30" s="166"/>
      <c r="E30" s="166"/>
      <c r="F30" s="167">
        <v>50000</v>
      </c>
      <c r="G30" s="168"/>
      <c r="H30" s="121" t="s">
        <v>25</v>
      </c>
      <c r="I30" s="122"/>
      <c r="J30" s="122"/>
      <c r="K30" s="122"/>
      <c r="L30" s="123"/>
    </row>
    <row r="31" spans="1:36" s="17" customFormat="1" ht="8.85" customHeight="1" thickBot="1" x14ac:dyDescent="0.2">
      <c r="A31" s="76">
        <f>IF(J28=TRUE,"10000000",IF(I29=FALSE,I28,D29))</f>
        <v>129000</v>
      </c>
      <c r="B31" s="76">
        <f>A31+E29</f>
        <v>244000</v>
      </c>
      <c r="C31" s="76">
        <f>G29-B31</f>
        <v>14000</v>
      </c>
      <c r="D31" s="76">
        <f>(B31+C31)-F32</f>
        <v>0</v>
      </c>
      <c r="E31" s="82"/>
      <c r="F31" s="72"/>
      <c r="G31" s="72"/>
      <c r="H31" s="83"/>
      <c r="I31" s="83"/>
      <c r="J31" s="83"/>
      <c r="K31" s="83"/>
      <c r="L31" s="83"/>
      <c r="M31" s="65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70"/>
      <c r="AG31" s="70"/>
      <c r="AH31" s="70"/>
      <c r="AI31" s="70"/>
      <c r="AJ31" s="70"/>
    </row>
    <row r="32" spans="1:36" s="17" customFormat="1" ht="30" customHeight="1" thickBot="1" x14ac:dyDescent="0.2">
      <c r="A32" s="124" t="s">
        <v>24</v>
      </c>
      <c r="B32" s="125"/>
      <c r="C32" s="125"/>
      <c r="D32" s="125"/>
      <c r="E32" s="126"/>
      <c r="F32" s="127">
        <f>ROUNDDOWN(F28-F30,-3)</f>
        <v>258000</v>
      </c>
      <c r="G32" s="128"/>
      <c r="H32" s="129" t="s">
        <v>26</v>
      </c>
      <c r="I32" s="130"/>
      <c r="J32" s="130"/>
      <c r="K32" s="130"/>
      <c r="L32" s="131"/>
      <c r="M32" s="65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70"/>
      <c r="AG32" s="70"/>
      <c r="AH32" s="70"/>
      <c r="AI32" s="70"/>
      <c r="AJ32" s="70"/>
    </row>
    <row r="33" spans="1:36" s="17" customFormat="1" ht="9" customHeight="1" thickBot="1" x14ac:dyDescent="0.2">
      <c r="A33" s="73">
        <f>IF(I29=FALSE,D29+H29,)</f>
        <v>0</v>
      </c>
      <c r="B33" s="75">
        <f>A33+F46</f>
        <v>115000</v>
      </c>
      <c r="C33" s="76">
        <f>G29-B33</f>
        <v>143000</v>
      </c>
      <c r="D33" s="76">
        <f>(F30+F46+A33+C33)-F28</f>
        <v>0</v>
      </c>
      <c r="E33" s="77"/>
      <c r="F33" s="78"/>
      <c r="G33" s="78"/>
      <c r="H33" s="79"/>
      <c r="I33" s="79"/>
      <c r="J33" s="80"/>
      <c r="K33" s="81"/>
      <c r="L33" s="80"/>
      <c r="M33" s="65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70"/>
      <c r="AG33" s="70"/>
      <c r="AH33" s="70"/>
      <c r="AI33" s="70"/>
      <c r="AJ33" s="70"/>
    </row>
    <row r="34" spans="1:36" ht="15" customHeight="1" x14ac:dyDescent="0.15">
      <c r="A34" s="132" t="s">
        <v>3</v>
      </c>
      <c r="B34" s="135" t="s">
        <v>16</v>
      </c>
      <c r="C34" s="136"/>
      <c r="D34" s="136"/>
      <c r="E34" s="137"/>
      <c r="F34" s="144">
        <f>SUM(K34:K37)</f>
        <v>115000</v>
      </c>
      <c r="G34" s="145"/>
      <c r="H34" s="32" t="s">
        <v>45</v>
      </c>
      <c r="I34" s="33" t="s">
        <v>50</v>
      </c>
      <c r="J34" s="8" t="s">
        <v>7</v>
      </c>
      <c r="K34" s="34">
        <v>100000</v>
      </c>
      <c r="L34" s="9" t="s">
        <v>8</v>
      </c>
    </row>
    <row r="35" spans="1:36" ht="15" customHeight="1" x14ac:dyDescent="0.15">
      <c r="A35" s="133"/>
      <c r="B35" s="138"/>
      <c r="C35" s="139"/>
      <c r="D35" s="139"/>
      <c r="E35" s="140"/>
      <c r="F35" s="146"/>
      <c r="G35" s="147"/>
      <c r="H35" s="35" t="s">
        <v>46</v>
      </c>
      <c r="I35" s="36" t="s">
        <v>51</v>
      </c>
      <c r="J35" s="10" t="s">
        <v>7</v>
      </c>
      <c r="K35" s="37">
        <v>15000</v>
      </c>
      <c r="L35" s="11" t="s">
        <v>8</v>
      </c>
    </row>
    <row r="36" spans="1:36" ht="15" customHeight="1" x14ac:dyDescent="0.15">
      <c r="A36" s="133"/>
      <c r="B36" s="138"/>
      <c r="C36" s="139"/>
      <c r="D36" s="139"/>
      <c r="E36" s="140"/>
      <c r="F36" s="146"/>
      <c r="G36" s="147"/>
      <c r="H36" s="35"/>
      <c r="I36" s="36"/>
      <c r="J36" s="10" t="s">
        <v>7</v>
      </c>
      <c r="K36" s="37"/>
      <c r="L36" s="11" t="s">
        <v>8</v>
      </c>
      <c r="Z36" s="67"/>
    </row>
    <row r="37" spans="1:36" ht="15" customHeight="1" x14ac:dyDescent="0.15">
      <c r="A37" s="133"/>
      <c r="B37" s="141"/>
      <c r="C37" s="142"/>
      <c r="D37" s="142"/>
      <c r="E37" s="143"/>
      <c r="F37" s="148"/>
      <c r="G37" s="149"/>
      <c r="H37" s="38"/>
      <c r="I37" s="39"/>
      <c r="J37" s="16" t="s">
        <v>7</v>
      </c>
      <c r="K37" s="40"/>
      <c r="L37" s="11" t="s">
        <v>8</v>
      </c>
    </row>
    <row r="38" spans="1:36" ht="15" customHeight="1" x14ac:dyDescent="0.15">
      <c r="A38" s="133"/>
      <c r="B38" s="150" t="s">
        <v>17</v>
      </c>
      <c r="C38" s="151"/>
      <c r="D38" s="151"/>
      <c r="E38" s="152"/>
      <c r="F38" s="146">
        <f>SUM(K38:K41)</f>
        <v>0</v>
      </c>
      <c r="G38" s="147"/>
      <c r="H38" s="41"/>
      <c r="I38" s="42"/>
      <c r="J38" s="10" t="s">
        <v>7</v>
      </c>
      <c r="K38" s="37"/>
      <c r="L38" s="74" t="s">
        <v>8</v>
      </c>
      <c r="Q38" s="67"/>
      <c r="R38" s="67"/>
      <c r="S38" s="67"/>
      <c r="T38" s="67"/>
      <c r="U38" s="67"/>
      <c r="V38" s="67"/>
      <c r="X38" s="67"/>
      <c r="Y38" s="67"/>
    </row>
    <row r="39" spans="1:36" ht="15" customHeight="1" x14ac:dyDescent="0.15">
      <c r="A39" s="133"/>
      <c r="B39" s="153"/>
      <c r="C39" s="154"/>
      <c r="D39" s="154"/>
      <c r="E39" s="155"/>
      <c r="F39" s="146"/>
      <c r="G39" s="147"/>
      <c r="H39" s="35"/>
      <c r="I39" s="36"/>
      <c r="J39" s="10" t="s">
        <v>7</v>
      </c>
      <c r="K39" s="37"/>
      <c r="L39" s="11" t="s">
        <v>8</v>
      </c>
      <c r="AD39" s="59"/>
    </row>
    <row r="40" spans="1:36" ht="15" customHeight="1" x14ac:dyDescent="0.15">
      <c r="A40" s="133"/>
      <c r="B40" s="153"/>
      <c r="C40" s="154"/>
      <c r="D40" s="154"/>
      <c r="E40" s="155"/>
      <c r="F40" s="146"/>
      <c r="G40" s="147"/>
      <c r="H40" s="35"/>
      <c r="I40" s="36"/>
      <c r="J40" s="10" t="s">
        <v>7</v>
      </c>
      <c r="K40" s="37"/>
      <c r="L40" s="11" t="s">
        <v>8</v>
      </c>
      <c r="T40" s="67"/>
      <c r="U40" s="67"/>
    </row>
    <row r="41" spans="1:36" ht="15" customHeight="1" x14ac:dyDescent="0.15">
      <c r="A41" s="133"/>
      <c r="B41" s="156"/>
      <c r="C41" s="157"/>
      <c r="D41" s="157"/>
      <c r="E41" s="158"/>
      <c r="F41" s="148"/>
      <c r="G41" s="149"/>
      <c r="H41" s="38"/>
      <c r="I41" s="39"/>
      <c r="J41" s="16" t="s">
        <v>7</v>
      </c>
      <c r="K41" s="40"/>
      <c r="L41" s="11" t="s">
        <v>8</v>
      </c>
      <c r="U41" s="67"/>
    </row>
    <row r="42" spans="1:36" ht="15" customHeight="1" x14ac:dyDescent="0.15">
      <c r="A42" s="133"/>
      <c r="B42" s="159" t="s">
        <v>12</v>
      </c>
      <c r="C42" s="160"/>
      <c r="D42" s="160"/>
      <c r="E42" s="161"/>
      <c r="F42" s="169">
        <f>SUM(K42:K45)</f>
        <v>0</v>
      </c>
      <c r="G42" s="170"/>
      <c r="H42" s="41"/>
      <c r="I42" s="42"/>
      <c r="J42" s="10" t="s">
        <v>7</v>
      </c>
      <c r="K42" s="37"/>
      <c r="L42" s="74" t="s">
        <v>8</v>
      </c>
      <c r="Q42" s="67"/>
      <c r="R42" s="67"/>
      <c r="S42" s="67"/>
      <c r="U42" s="67"/>
    </row>
    <row r="43" spans="1:36" ht="15" customHeight="1" x14ac:dyDescent="0.15">
      <c r="A43" s="133"/>
      <c r="B43" s="153"/>
      <c r="C43" s="154"/>
      <c r="D43" s="154"/>
      <c r="E43" s="155"/>
      <c r="F43" s="146"/>
      <c r="G43" s="147"/>
      <c r="H43" s="35"/>
      <c r="I43" s="36"/>
      <c r="J43" s="10" t="s">
        <v>7</v>
      </c>
      <c r="K43" s="37"/>
      <c r="L43" s="11" t="s">
        <v>8</v>
      </c>
      <c r="T43" s="67"/>
      <c r="U43" s="71"/>
      <c r="V43" s="58"/>
    </row>
    <row r="44" spans="1:36" ht="15" customHeight="1" x14ac:dyDescent="0.15">
      <c r="A44" s="133"/>
      <c r="B44" s="153"/>
      <c r="C44" s="154"/>
      <c r="D44" s="154"/>
      <c r="E44" s="155"/>
      <c r="F44" s="146"/>
      <c r="G44" s="147"/>
      <c r="H44" s="35"/>
      <c r="I44" s="36"/>
      <c r="J44" s="10" t="s">
        <v>7</v>
      </c>
      <c r="K44" s="37"/>
      <c r="L44" s="11" t="s">
        <v>8</v>
      </c>
      <c r="U44" s="67"/>
    </row>
    <row r="45" spans="1:36" ht="15" customHeight="1" thickBot="1" x14ac:dyDescent="0.2">
      <c r="A45" s="134"/>
      <c r="B45" s="162"/>
      <c r="C45" s="163"/>
      <c r="D45" s="163"/>
      <c r="E45" s="164"/>
      <c r="F45" s="146"/>
      <c r="G45" s="147"/>
      <c r="H45" s="43"/>
      <c r="I45" s="44"/>
      <c r="J45" s="18" t="s">
        <v>7</v>
      </c>
      <c r="K45" s="45"/>
      <c r="L45" s="19" t="s">
        <v>8</v>
      </c>
    </row>
    <row r="46" spans="1:36" ht="30" customHeight="1" thickBot="1" x14ac:dyDescent="0.2">
      <c r="A46" s="112" t="s">
        <v>21</v>
      </c>
      <c r="B46" s="113"/>
      <c r="C46" s="113"/>
      <c r="D46" s="113"/>
      <c r="E46" s="113"/>
      <c r="F46" s="171">
        <f>SUM(F34:G45)</f>
        <v>115000</v>
      </c>
      <c r="G46" s="172"/>
      <c r="H46" s="93"/>
      <c r="I46" s="93"/>
      <c r="J46" s="93"/>
      <c r="K46" s="93"/>
      <c r="L46" s="93"/>
    </row>
    <row r="47" spans="1:36" ht="9" customHeight="1" thickBot="1" x14ac:dyDescent="0.2">
      <c r="A47" s="94"/>
      <c r="B47" s="94"/>
      <c r="C47" s="94"/>
      <c r="D47" s="94"/>
      <c r="E47" s="94"/>
      <c r="F47" s="95"/>
      <c r="G47" s="95"/>
      <c r="H47" s="93"/>
      <c r="I47" s="93"/>
      <c r="J47" s="93"/>
      <c r="K47" s="93"/>
      <c r="L47" s="93"/>
    </row>
    <row r="48" spans="1:36" ht="30" customHeight="1" thickBot="1" x14ac:dyDescent="0.2">
      <c r="A48" s="108" t="s">
        <v>22</v>
      </c>
      <c r="B48" s="109"/>
      <c r="C48" s="109"/>
      <c r="D48" s="109"/>
      <c r="E48" s="109"/>
      <c r="F48" s="110">
        <f>IF(H28=TRUE,"対象外",IF(J28=TRUE,K28,IF(I29=FALSE,A33,A31)))</f>
        <v>129000</v>
      </c>
      <c r="G48" s="111"/>
      <c r="H48" s="89" t="s">
        <v>27</v>
      </c>
      <c r="I48" s="119" t="str">
        <f>IF(H28=TRUE,"助成の対象外です",IF(J28=TRUE,"上限金額です",IF(H29&lt;0,"収入が多いため減額になります","")))</f>
        <v/>
      </c>
      <c r="J48" s="119"/>
      <c r="K48" s="119"/>
      <c r="L48" s="120"/>
      <c r="Q48" s="67"/>
      <c r="R48" s="67"/>
    </row>
    <row r="49" spans="1:12" ht="7.5" customHeight="1" thickBot="1" x14ac:dyDescent="0.2">
      <c r="A49" s="92"/>
      <c r="B49" s="92"/>
      <c r="C49" s="92"/>
      <c r="D49" s="90"/>
      <c r="E49" s="46"/>
      <c r="F49" s="46"/>
      <c r="G49" s="46"/>
      <c r="H49" s="90"/>
      <c r="I49" s="90"/>
      <c r="J49" s="91"/>
      <c r="K49" s="91"/>
      <c r="L49" s="91"/>
    </row>
    <row r="50" spans="1:12" ht="30" customHeight="1" thickBot="1" x14ac:dyDescent="0.2">
      <c r="A50" s="112" t="s">
        <v>23</v>
      </c>
      <c r="B50" s="113"/>
      <c r="C50" s="113"/>
      <c r="D50" s="113"/>
      <c r="E50" s="113"/>
      <c r="F50" s="232">
        <f>IF(F48="対象外","対象外",F32-(F46+F48))</f>
        <v>14000</v>
      </c>
      <c r="G50" s="233"/>
      <c r="H50" s="116" t="s">
        <v>48</v>
      </c>
      <c r="I50" s="117"/>
      <c r="J50" s="117"/>
      <c r="K50" s="117"/>
      <c r="L50" s="118"/>
    </row>
    <row r="51" spans="1:12" ht="9" customHeight="1" thickBot="1" x14ac:dyDescent="0.2">
      <c r="A51" s="91"/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30" customHeight="1" thickBot="1" x14ac:dyDescent="0.2">
      <c r="A52" s="100" t="s">
        <v>18</v>
      </c>
      <c r="B52" s="101"/>
      <c r="C52" s="101"/>
      <c r="D52" s="101"/>
      <c r="E52" s="102"/>
      <c r="F52" s="103">
        <f>IF(F50="対象外","対象外",(F30+F46+F48+F50)-F28)</f>
        <v>0</v>
      </c>
      <c r="G52" s="104"/>
      <c r="H52" s="105" t="s">
        <v>47</v>
      </c>
      <c r="I52" s="106"/>
      <c r="J52" s="106"/>
      <c r="K52" s="106"/>
      <c r="L52" s="107"/>
    </row>
    <row r="53" spans="1:12" ht="13.5" customHeight="1" x14ac:dyDescent="0.15">
      <c r="A53" s="3"/>
      <c r="B53" s="31"/>
      <c r="C53" s="31"/>
      <c r="D53" s="31"/>
      <c r="E53" s="48"/>
      <c r="F53" s="31"/>
      <c r="G53" s="5"/>
      <c r="H53" s="6"/>
      <c r="I53" s="6"/>
      <c r="J53" s="31"/>
      <c r="K53" s="31"/>
      <c r="L53" s="31"/>
    </row>
    <row r="54" spans="1:12" ht="13.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3.5" customHeight="1" x14ac:dyDescent="0.15">
      <c r="A55" s="3"/>
      <c r="B55" s="31"/>
      <c r="C55" s="31"/>
      <c r="D55" s="31"/>
      <c r="E55" s="48"/>
      <c r="F55" s="31"/>
      <c r="G55" s="5"/>
      <c r="H55" s="60"/>
      <c r="I55" s="6"/>
      <c r="J55" s="31"/>
      <c r="K55" s="31"/>
      <c r="L55" s="31"/>
    </row>
    <row r="56" spans="1:12" ht="13.5" customHeight="1" x14ac:dyDescent="0.15">
      <c r="A56" s="31"/>
      <c r="B56" s="31"/>
      <c r="C56" s="31"/>
      <c r="D56" s="31"/>
      <c r="E56" s="31"/>
      <c r="F56" s="31"/>
      <c r="G56" s="31"/>
      <c r="H56" s="61"/>
      <c r="I56" s="31"/>
      <c r="J56" s="31"/>
      <c r="K56" s="31"/>
      <c r="L56" s="31"/>
    </row>
    <row r="57" spans="1:12" ht="15" customHeight="1" x14ac:dyDescent="0.15">
      <c r="A57" s="3"/>
      <c r="B57" s="31"/>
      <c r="C57" s="31"/>
      <c r="D57" s="31"/>
      <c r="E57" s="49"/>
      <c r="F57" s="31"/>
      <c r="G57" s="5"/>
      <c r="H57" s="62"/>
      <c r="I57" s="50"/>
      <c r="J57" s="31"/>
      <c r="K57" s="31"/>
      <c r="L57" s="31"/>
    </row>
    <row r="58" spans="1:12" ht="1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2.75" customHeight="1" x14ac:dyDescent="0.15">
      <c r="A59" s="47"/>
      <c r="B59" s="47"/>
      <c r="C59" s="47"/>
      <c r="I59" s="51"/>
      <c r="J59" s="51"/>
      <c r="K59" s="51"/>
      <c r="L59" s="51"/>
    </row>
    <row r="60" spans="1:12" ht="15" customHeight="1" x14ac:dyDescent="0.15">
      <c r="A60" s="3"/>
      <c r="B60" s="31"/>
      <c r="C60" s="31"/>
      <c r="I60" s="2"/>
      <c r="J60" s="31"/>
      <c r="K60" s="2"/>
      <c r="L60" s="2"/>
    </row>
    <row r="61" spans="1:12" ht="15" customHeight="1" x14ac:dyDescent="0.15">
      <c r="A61" s="31"/>
      <c r="B61" s="31"/>
      <c r="C61" s="31"/>
      <c r="D61" s="31"/>
      <c r="E61" s="31"/>
      <c r="F61" s="31"/>
      <c r="G61" s="31"/>
      <c r="H61" s="2"/>
      <c r="I61" s="2"/>
      <c r="J61" s="31"/>
      <c r="K61" s="2"/>
      <c r="L61" s="2"/>
    </row>
    <row r="62" spans="1:12" ht="15" customHeight="1" x14ac:dyDescent="0.15">
      <c r="A62" s="31"/>
      <c r="B62" s="31"/>
      <c r="C62" s="31"/>
      <c r="D62" s="31"/>
      <c r="E62" s="31"/>
      <c r="F62" s="31"/>
      <c r="G62" s="31"/>
      <c r="H62" s="2"/>
      <c r="I62" s="2"/>
      <c r="J62" s="31"/>
      <c r="K62" s="2"/>
      <c r="L62" s="2"/>
    </row>
    <row r="63" spans="1:12" ht="11.25" customHeight="1" x14ac:dyDescent="0.15">
      <c r="A63" s="3"/>
      <c r="B63" s="3"/>
      <c r="C63" s="3"/>
      <c r="D63" s="3"/>
      <c r="E63" s="2"/>
      <c r="F63" s="2"/>
      <c r="G63" s="2"/>
      <c r="H63" s="3"/>
      <c r="I63" s="3"/>
      <c r="J63" s="3"/>
      <c r="K63" s="3"/>
      <c r="L63" s="3"/>
    </row>
    <row r="64" spans="1:12" ht="20.25" customHeight="1" x14ac:dyDescent="0.15">
      <c r="A64" s="4"/>
      <c r="B64" s="31"/>
      <c r="C64" s="31"/>
      <c r="D64" s="31"/>
      <c r="E64" s="48"/>
      <c r="F64" s="31"/>
      <c r="G64" s="31"/>
      <c r="H64" s="3"/>
      <c r="I64" s="3"/>
      <c r="J64" s="51"/>
      <c r="K64" s="51"/>
      <c r="L64" s="51"/>
    </row>
    <row r="65" spans="1:12" ht="18" customHeight="1" x14ac:dyDescent="0.15">
      <c r="A65" s="31"/>
      <c r="B65" s="31"/>
      <c r="C65" s="31"/>
      <c r="D65" s="31"/>
      <c r="E65" s="31"/>
      <c r="F65" s="31"/>
      <c r="G65" s="31"/>
      <c r="H65" s="3"/>
      <c r="I65" s="3"/>
      <c r="J65" s="51"/>
      <c r="K65" s="51"/>
      <c r="L65" s="51"/>
    </row>
    <row r="66" spans="1:12" ht="15" customHeight="1" x14ac:dyDescent="0.15">
      <c r="A66" s="31"/>
      <c r="B66" s="31"/>
      <c r="C66" s="31"/>
      <c r="D66" s="31"/>
      <c r="E66" s="31"/>
      <c r="F66" s="31"/>
      <c r="G66" s="31"/>
      <c r="H66" s="3"/>
      <c r="I66" s="3"/>
      <c r="J66" s="51"/>
      <c r="K66" s="51"/>
      <c r="L66" s="51"/>
    </row>
    <row r="67" spans="1:12" ht="1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51"/>
      <c r="K67" s="51"/>
      <c r="L67" s="51"/>
    </row>
    <row r="68" spans="1:12" ht="15" customHeight="1" x14ac:dyDescent="0.15"/>
  </sheetData>
  <sheetProtection sheet="1" objects="1" scenarios="1" formatColumns="0" formatRows="0" insertRows="0"/>
  <mergeCells count="47">
    <mergeCell ref="A50:E50"/>
    <mergeCell ref="F50:G50"/>
    <mergeCell ref="H50:L50"/>
    <mergeCell ref="A52:E52"/>
    <mergeCell ref="F52:G52"/>
    <mergeCell ref="H52:L52"/>
    <mergeCell ref="A46:E46"/>
    <mergeCell ref="F46:G46"/>
    <mergeCell ref="A48:E48"/>
    <mergeCell ref="F48:G48"/>
    <mergeCell ref="I48:L48"/>
    <mergeCell ref="H30:L30"/>
    <mergeCell ref="A32:E32"/>
    <mergeCell ref="F32:G32"/>
    <mergeCell ref="H32:L32"/>
    <mergeCell ref="A34:A45"/>
    <mergeCell ref="B34:E37"/>
    <mergeCell ref="F34:G37"/>
    <mergeCell ref="B38:E41"/>
    <mergeCell ref="F38:G41"/>
    <mergeCell ref="B42:E45"/>
    <mergeCell ref="A30:E30"/>
    <mergeCell ref="F30:G30"/>
    <mergeCell ref="F42:G45"/>
    <mergeCell ref="F20:G23"/>
    <mergeCell ref="B24:E27"/>
    <mergeCell ref="F24:G27"/>
    <mergeCell ref="A28:E28"/>
    <mergeCell ref="F28:G28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B3:E3"/>
    <mergeCell ref="F3:G3"/>
    <mergeCell ref="H3:L3"/>
    <mergeCell ref="A1:E2"/>
    <mergeCell ref="F1:G1"/>
    <mergeCell ref="H1:L1"/>
    <mergeCell ref="F2:G2"/>
    <mergeCell ref="H2:L2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J68"/>
  <sheetViews>
    <sheetView zoomScale="70" zoomScaleNormal="70" zoomScalePageLayoutView="85" workbookViewId="0">
      <selection activeCell="Y14" sqref="Y13:Y14"/>
    </sheetView>
  </sheetViews>
  <sheetFormatPr defaultRowHeight="14.25" x14ac:dyDescent="0.15"/>
  <cols>
    <col min="1" max="4" width="5" style="1" customWidth="1"/>
    <col min="5" max="5" width="13.625" style="1" customWidth="1"/>
    <col min="6" max="6" width="8.625" style="1" customWidth="1"/>
    <col min="7" max="7" width="5.375" style="1" customWidth="1"/>
    <col min="8" max="8" width="34.5" style="1" customWidth="1"/>
    <col min="9" max="9" width="15.75" style="1" customWidth="1"/>
    <col min="10" max="10" width="2.875" style="1" customWidth="1"/>
    <col min="11" max="11" width="9.75" style="1" customWidth="1"/>
    <col min="12" max="12" width="8.25" style="1" bestFit="1" customWidth="1"/>
    <col min="13" max="13" width="14" style="63" customWidth="1"/>
    <col min="14" max="16" width="14" style="66" customWidth="1"/>
    <col min="17" max="17" width="9" style="66"/>
    <col min="18" max="18" width="9.125" style="66" bestFit="1" customWidth="1"/>
    <col min="19" max="19" width="9" style="66"/>
    <col min="20" max="22" width="9.125" style="66" bestFit="1" customWidth="1"/>
    <col min="23" max="23" width="9.625" style="66" bestFit="1" customWidth="1"/>
    <col min="24" max="29" width="9.125" style="66" bestFit="1" customWidth="1"/>
    <col min="30" max="30" width="9" style="66"/>
    <col min="31" max="36" width="9" style="59"/>
    <col min="37" max="16384" width="9" style="1"/>
  </cols>
  <sheetData>
    <row r="1" spans="1:16" ht="28.5" customHeight="1" thickBot="1" x14ac:dyDescent="0.2">
      <c r="A1" s="245" t="s">
        <v>6</v>
      </c>
      <c r="B1" s="246"/>
      <c r="C1" s="246"/>
      <c r="D1" s="246"/>
      <c r="E1" s="247"/>
      <c r="F1" s="228" t="s">
        <v>0</v>
      </c>
      <c r="G1" s="229"/>
      <c r="H1" s="223"/>
      <c r="I1" s="224"/>
      <c r="J1" s="224"/>
      <c r="K1" s="224"/>
      <c r="L1" s="225"/>
    </row>
    <row r="2" spans="1:16" ht="28.5" customHeight="1" thickBot="1" x14ac:dyDescent="0.2">
      <c r="A2" s="248"/>
      <c r="B2" s="249"/>
      <c r="C2" s="249"/>
      <c r="D2" s="249"/>
      <c r="E2" s="250"/>
      <c r="F2" s="230" t="s">
        <v>1</v>
      </c>
      <c r="G2" s="231"/>
      <c r="H2" s="223"/>
      <c r="I2" s="224"/>
      <c r="J2" s="224"/>
      <c r="K2" s="224"/>
      <c r="L2" s="225"/>
      <c r="M2" s="64"/>
      <c r="N2" s="68"/>
      <c r="O2" s="68"/>
      <c r="P2" s="68"/>
    </row>
    <row r="3" spans="1:16" ht="28.5" customHeight="1" thickBot="1" x14ac:dyDescent="0.2">
      <c r="A3" s="20"/>
      <c r="B3" s="243" t="s">
        <v>5</v>
      </c>
      <c r="C3" s="244"/>
      <c r="D3" s="244"/>
      <c r="E3" s="244"/>
      <c r="F3" s="226" t="s">
        <v>2</v>
      </c>
      <c r="G3" s="227"/>
      <c r="H3" s="214" t="s">
        <v>13</v>
      </c>
      <c r="I3" s="215"/>
      <c r="J3" s="215"/>
      <c r="K3" s="215"/>
      <c r="L3" s="216"/>
    </row>
    <row r="4" spans="1:16" ht="14.25" customHeight="1" x14ac:dyDescent="0.15">
      <c r="A4" s="256" t="s">
        <v>4</v>
      </c>
      <c r="B4" s="260" t="s">
        <v>10</v>
      </c>
      <c r="C4" s="261"/>
      <c r="D4" s="261"/>
      <c r="E4" s="262"/>
      <c r="F4" s="199">
        <f>SUM(K4:K7)</f>
        <v>0</v>
      </c>
      <c r="G4" s="200"/>
      <c r="H4" s="52"/>
      <c r="I4" s="53"/>
      <c r="J4" s="8" t="s">
        <v>7</v>
      </c>
      <c r="K4" s="54"/>
      <c r="L4" s="9" t="s">
        <v>8</v>
      </c>
    </row>
    <row r="5" spans="1:16" x14ac:dyDescent="0.15">
      <c r="A5" s="257"/>
      <c r="B5" s="237"/>
      <c r="C5" s="238"/>
      <c r="D5" s="238"/>
      <c r="E5" s="239"/>
      <c r="F5" s="175"/>
      <c r="G5" s="176"/>
      <c r="H5" s="21"/>
      <c r="I5" s="22"/>
      <c r="J5" s="10" t="s">
        <v>7</v>
      </c>
      <c r="K5" s="23"/>
      <c r="L5" s="11" t="s">
        <v>8</v>
      </c>
    </row>
    <row r="6" spans="1:16" ht="14.25" customHeight="1" x14ac:dyDescent="0.15">
      <c r="A6" s="258"/>
      <c r="B6" s="237"/>
      <c r="C6" s="238"/>
      <c r="D6" s="238"/>
      <c r="E6" s="239"/>
      <c r="F6" s="175"/>
      <c r="G6" s="176"/>
      <c r="H6" s="21"/>
      <c r="I6" s="22"/>
      <c r="J6" s="10" t="s">
        <v>7</v>
      </c>
      <c r="K6" s="23"/>
      <c r="L6" s="11" t="s">
        <v>8</v>
      </c>
    </row>
    <row r="7" spans="1:16" ht="14.25" customHeight="1" x14ac:dyDescent="0.15">
      <c r="A7" s="258"/>
      <c r="B7" s="240"/>
      <c r="C7" s="241"/>
      <c r="D7" s="241"/>
      <c r="E7" s="242"/>
      <c r="F7" s="175"/>
      <c r="G7" s="176"/>
      <c r="H7" s="21"/>
      <c r="I7" s="24"/>
      <c r="J7" s="10" t="s">
        <v>7</v>
      </c>
      <c r="K7" s="23"/>
      <c r="L7" s="11" t="s">
        <v>8</v>
      </c>
    </row>
    <row r="8" spans="1:16" ht="14.45" customHeight="1" x14ac:dyDescent="0.15">
      <c r="A8" s="258"/>
      <c r="B8" s="234" t="s">
        <v>9</v>
      </c>
      <c r="C8" s="235"/>
      <c r="D8" s="235"/>
      <c r="E8" s="236"/>
      <c r="F8" s="173">
        <f>SUM(K8:K11)</f>
        <v>0</v>
      </c>
      <c r="G8" s="174"/>
      <c r="H8" s="25"/>
      <c r="I8" s="26"/>
      <c r="J8" s="12" t="s">
        <v>7</v>
      </c>
      <c r="K8" s="27"/>
      <c r="L8" s="13" t="s">
        <v>8</v>
      </c>
    </row>
    <row r="9" spans="1:16" ht="14.45" customHeight="1" x14ac:dyDescent="0.15">
      <c r="A9" s="258"/>
      <c r="B9" s="237"/>
      <c r="C9" s="238"/>
      <c r="D9" s="238"/>
      <c r="E9" s="239"/>
      <c r="F9" s="175"/>
      <c r="G9" s="176"/>
      <c r="H9" s="21"/>
      <c r="I9" s="24"/>
      <c r="J9" s="10" t="s">
        <v>7</v>
      </c>
      <c r="K9" s="23"/>
      <c r="L9" s="11" t="s">
        <v>8</v>
      </c>
    </row>
    <row r="10" spans="1:16" ht="14.45" customHeight="1" x14ac:dyDescent="0.15">
      <c r="A10" s="258"/>
      <c r="B10" s="237"/>
      <c r="C10" s="238"/>
      <c r="D10" s="238"/>
      <c r="E10" s="239"/>
      <c r="F10" s="175"/>
      <c r="G10" s="176"/>
      <c r="H10" s="21"/>
      <c r="I10" s="24"/>
      <c r="J10" s="10" t="s">
        <v>7</v>
      </c>
      <c r="K10" s="23"/>
      <c r="L10" s="11" t="s">
        <v>8</v>
      </c>
    </row>
    <row r="11" spans="1:16" ht="14.45" customHeight="1" x14ac:dyDescent="0.15">
      <c r="A11" s="258"/>
      <c r="B11" s="240"/>
      <c r="C11" s="241"/>
      <c r="D11" s="241"/>
      <c r="E11" s="242"/>
      <c r="F11" s="175"/>
      <c r="G11" s="176"/>
      <c r="H11" s="28"/>
      <c r="I11" s="29"/>
      <c r="J11" s="14" t="s">
        <v>7</v>
      </c>
      <c r="K11" s="30"/>
      <c r="L11" s="15" t="s">
        <v>8</v>
      </c>
    </row>
    <row r="12" spans="1:16" ht="14.45" customHeight="1" x14ac:dyDescent="0.15">
      <c r="A12" s="258"/>
      <c r="B12" s="263" t="s">
        <v>14</v>
      </c>
      <c r="C12" s="264"/>
      <c r="D12" s="264"/>
      <c r="E12" s="265"/>
      <c r="F12" s="173">
        <f>SUM(K12:K15)</f>
        <v>0</v>
      </c>
      <c r="G12" s="174"/>
      <c r="H12" s="24"/>
      <c r="I12" s="24"/>
      <c r="J12" s="10" t="s">
        <v>7</v>
      </c>
      <c r="K12" s="23"/>
      <c r="L12" s="11" t="s">
        <v>8</v>
      </c>
    </row>
    <row r="13" spans="1:16" ht="14.45" customHeight="1" x14ac:dyDescent="0.15">
      <c r="A13" s="258"/>
      <c r="B13" s="263"/>
      <c r="C13" s="264"/>
      <c r="D13" s="264"/>
      <c r="E13" s="265"/>
      <c r="F13" s="175"/>
      <c r="G13" s="176"/>
      <c r="H13" s="24"/>
      <c r="I13" s="24"/>
      <c r="J13" s="10" t="s">
        <v>7</v>
      </c>
      <c r="K13" s="23"/>
      <c r="L13" s="11" t="s">
        <v>8</v>
      </c>
    </row>
    <row r="14" spans="1:16" ht="14.45" customHeight="1" x14ac:dyDescent="0.15">
      <c r="A14" s="258"/>
      <c r="B14" s="263"/>
      <c r="C14" s="264"/>
      <c r="D14" s="264"/>
      <c r="E14" s="265"/>
      <c r="F14" s="175"/>
      <c r="G14" s="176"/>
      <c r="H14" s="24"/>
      <c r="I14" s="24"/>
      <c r="J14" s="10" t="s">
        <v>7</v>
      </c>
      <c r="K14" s="23"/>
      <c r="L14" s="11" t="s">
        <v>8</v>
      </c>
    </row>
    <row r="15" spans="1:16" ht="14.45" customHeight="1" x14ac:dyDescent="0.15">
      <c r="A15" s="258"/>
      <c r="B15" s="263"/>
      <c r="C15" s="264"/>
      <c r="D15" s="264"/>
      <c r="E15" s="265"/>
      <c r="F15" s="175"/>
      <c r="G15" s="176"/>
      <c r="H15" s="24"/>
      <c r="I15" s="24"/>
      <c r="J15" s="10" t="s">
        <v>7</v>
      </c>
      <c r="K15" s="23"/>
      <c r="L15" s="11" t="s">
        <v>8</v>
      </c>
    </row>
    <row r="16" spans="1:16" ht="14.45" customHeight="1" x14ac:dyDescent="0.15">
      <c r="A16" s="258"/>
      <c r="B16" s="266" t="s">
        <v>15</v>
      </c>
      <c r="C16" s="267"/>
      <c r="D16" s="267"/>
      <c r="E16" s="268"/>
      <c r="F16" s="173">
        <f>SUM(K16:K19)</f>
        <v>0</v>
      </c>
      <c r="G16" s="174"/>
      <c r="H16" s="25"/>
      <c r="I16" s="26"/>
      <c r="J16" s="12" t="s">
        <v>7</v>
      </c>
      <c r="K16" s="27"/>
      <c r="L16" s="13" t="s">
        <v>8</v>
      </c>
    </row>
    <row r="17" spans="1:36" ht="14.45" customHeight="1" x14ac:dyDescent="0.15">
      <c r="A17" s="258"/>
      <c r="B17" s="263"/>
      <c r="C17" s="264"/>
      <c r="D17" s="264"/>
      <c r="E17" s="265"/>
      <c r="F17" s="175"/>
      <c r="G17" s="176"/>
      <c r="H17" s="21"/>
      <c r="I17" s="24"/>
      <c r="J17" s="10" t="s">
        <v>7</v>
      </c>
      <c r="K17" s="23"/>
      <c r="L17" s="11" t="s">
        <v>8</v>
      </c>
    </row>
    <row r="18" spans="1:36" ht="14.45" customHeight="1" x14ac:dyDescent="0.15">
      <c r="A18" s="258"/>
      <c r="B18" s="263"/>
      <c r="C18" s="264"/>
      <c r="D18" s="264"/>
      <c r="E18" s="265"/>
      <c r="F18" s="175"/>
      <c r="G18" s="176"/>
      <c r="H18" s="21"/>
      <c r="I18" s="24"/>
      <c r="J18" s="10" t="s">
        <v>7</v>
      </c>
      <c r="K18" s="23"/>
      <c r="L18" s="11" t="s">
        <v>8</v>
      </c>
    </row>
    <row r="19" spans="1:36" ht="14.45" customHeight="1" x14ac:dyDescent="0.15">
      <c r="A19" s="258"/>
      <c r="B19" s="263"/>
      <c r="C19" s="264"/>
      <c r="D19" s="264"/>
      <c r="E19" s="265"/>
      <c r="F19" s="177"/>
      <c r="G19" s="178"/>
      <c r="H19" s="28"/>
      <c r="I19" s="29"/>
      <c r="J19" s="14" t="s">
        <v>7</v>
      </c>
      <c r="K19" s="30"/>
      <c r="L19" s="15" t="s">
        <v>8</v>
      </c>
    </row>
    <row r="20" spans="1:36" ht="14.45" customHeight="1" x14ac:dyDescent="0.15">
      <c r="A20" s="258"/>
      <c r="B20" s="234" t="s">
        <v>11</v>
      </c>
      <c r="C20" s="235"/>
      <c r="D20" s="235"/>
      <c r="E20" s="236"/>
      <c r="F20" s="173">
        <f>SUM(K20:K23)</f>
        <v>0</v>
      </c>
      <c r="G20" s="174"/>
      <c r="H20" s="21"/>
      <c r="I20" s="24"/>
      <c r="J20" s="10" t="s">
        <v>7</v>
      </c>
      <c r="K20" s="23"/>
      <c r="L20" s="11" t="s">
        <v>8</v>
      </c>
    </row>
    <row r="21" spans="1:36" ht="14.45" customHeight="1" x14ac:dyDescent="0.15">
      <c r="A21" s="258"/>
      <c r="B21" s="237"/>
      <c r="C21" s="238"/>
      <c r="D21" s="238"/>
      <c r="E21" s="239"/>
      <c r="F21" s="175"/>
      <c r="G21" s="176"/>
      <c r="H21" s="21"/>
      <c r="I21" s="24"/>
      <c r="J21" s="10" t="s">
        <v>7</v>
      </c>
      <c r="K21" s="23"/>
      <c r="L21" s="11" t="s">
        <v>8</v>
      </c>
    </row>
    <row r="22" spans="1:36" ht="14.45" customHeight="1" x14ac:dyDescent="0.15">
      <c r="A22" s="258"/>
      <c r="B22" s="237"/>
      <c r="C22" s="238"/>
      <c r="D22" s="238"/>
      <c r="E22" s="239"/>
      <c r="F22" s="175"/>
      <c r="G22" s="176"/>
      <c r="H22" s="21"/>
      <c r="I22" s="24"/>
      <c r="J22" s="10" t="s">
        <v>7</v>
      </c>
      <c r="K22" s="23"/>
      <c r="L22" s="11" t="s">
        <v>8</v>
      </c>
    </row>
    <row r="23" spans="1:36" ht="14.45" customHeight="1" x14ac:dyDescent="0.15">
      <c r="A23" s="258"/>
      <c r="B23" s="240"/>
      <c r="C23" s="241"/>
      <c r="D23" s="241"/>
      <c r="E23" s="242"/>
      <c r="F23" s="177"/>
      <c r="G23" s="178"/>
      <c r="H23" s="21"/>
      <c r="I23" s="24"/>
      <c r="J23" s="10" t="s">
        <v>7</v>
      </c>
      <c r="K23" s="23"/>
      <c r="L23" s="11" t="s">
        <v>8</v>
      </c>
    </row>
    <row r="24" spans="1:36" ht="14.45" customHeight="1" x14ac:dyDescent="0.15">
      <c r="A24" s="258"/>
      <c r="B24" s="237" t="s">
        <v>12</v>
      </c>
      <c r="C24" s="238"/>
      <c r="D24" s="238"/>
      <c r="E24" s="239"/>
      <c r="F24" s="173">
        <f>SUM(K24:K27)</f>
        <v>0</v>
      </c>
      <c r="G24" s="174"/>
      <c r="H24" s="25"/>
      <c r="I24" s="26"/>
      <c r="J24" s="12" t="s">
        <v>7</v>
      </c>
      <c r="K24" s="27"/>
      <c r="L24" s="13" t="s">
        <v>8</v>
      </c>
    </row>
    <row r="25" spans="1:36" ht="14.45" customHeight="1" x14ac:dyDescent="0.15">
      <c r="A25" s="258"/>
      <c r="B25" s="237"/>
      <c r="C25" s="238"/>
      <c r="D25" s="238"/>
      <c r="E25" s="239"/>
      <c r="F25" s="175"/>
      <c r="G25" s="176"/>
      <c r="H25" s="21"/>
      <c r="I25" s="24"/>
      <c r="J25" s="10" t="s">
        <v>7</v>
      </c>
      <c r="K25" s="23"/>
      <c r="L25" s="11" t="s">
        <v>8</v>
      </c>
    </row>
    <row r="26" spans="1:36" ht="14.45" customHeight="1" x14ac:dyDescent="0.15">
      <c r="A26" s="258"/>
      <c r="B26" s="237"/>
      <c r="C26" s="238"/>
      <c r="D26" s="238"/>
      <c r="E26" s="239"/>
      <c r="F26" s="175"/>
      <c r="G26" s="176"/>
      <c r="H26" s="21"/>
      <c r="I26" s="24"/>
      <c r="J26" s="10" t="s">
        <v>7</v>
      </c>
      <c r="K26" s="23"/>
      <c r="L26" s="11" t="s">
        <v>8</v>
      </c>
    </row>
    <row r="27" spans="1:36" ht="14.45" customHeight="1" thickBot="1" x14ac:dyDescent="0.2">
      <c r="A27" s="259"/>
      <c r="B27" s="251"/>
      <c r="C27" s="252"/>
      <c r="D27" s="252"/>
      <c r="E27" s="253"/>
      <c r="F27" s="175"/>
      <c r="G27" s="176"/>
      <c r="H27" s="55"/>
      <c r="I27" s="56"/>
      <c r="J27" s="18" t="s">
        <v>7</v>
      </c>
      <c r="K27" s="57"/>
      <c r="L27" s="19" t="s">
        <v>8</v>
      </c>
    </row>
    <row r="28" spans="1:36" ht="30" customHeight="1" thickBot="1" x14ac:dyDescent="0.2">
      <c r="A28" s="254" t="s">
        <v>19</v>
      </c>
      <c r="B28" s="254"/>
      <c r="C28" s="254"/>
      <c r="D28" s="254"/>
      <c r="E28" s="255"/>
      <c r="F28" s="187">
        <f>SUM(F4:G27)</f>
        <v>0</v>
      </c>
      <c r="G28" s="188"/>
      <c r="H28" s="76" t="b">
        <f>IF(F32-F46&lt;0,TRUE,FALSE)</f>
        <v>0</v>
      </c>
      <c r="I28" s="73">
        <f>IF(F28/2&gt;=1000000,"1000000",ROUNDDOWN(F32/2,-3))</f>
        <v>0</v>
      </c>
      <c r="J28" s="73" t="b">
        <f>IF(I28="1000000",TRUE,FALSE)</f>
        <v>0</v>
      </c>
      <c r="K28" s="76">
        <f>IF(J28=TRUE,"1000000",I28)</f>
        <v>0</v>
      </c>
      <c r="L28" s="86"/>
    </row>
    <row r="29" spans="1:36" ht="9" customHeight="1" thickBot="1" x14ac:dyDescent="0.2">
      <c r="A29" s="84"/>
      <c r="B29" s="84"/>
      <c r="C29" s="84"/>
      <c r="D29" s="73">
        <f>ROUNDDOWN(F32/2,-3)</f>
        <v>0</v>
      </c>
      <c r="E29" s="73">
        <f>F46</f>
        <v>0</v>
      </c>
      <c r="F29" s="73">
        <f>D29+F46</f>
        <v>0</v>
      </c>
      <c r="G29" s="76">
        <f>F32</f>
        <v>0</v>
      </c>
      <c r="H29" s="73">
        <f>G29-F29</f>
        <v>0</v>
      </c>
      <c r="I29" s="73" t="b">
        <f>IF(H29&gt;=0,TRUE,FALSE)</f>
        <v>1</v>
      </c>
      <c r="J29" s="85"/>
      <c r="K29" s="85"/>
      <c r="L29" s="85"/>
    </row>
    <row r="30" spans="1:36" ht="29.85" customHeight="1" thickBot="1" x14ac:dyDescent="0.2">
      <c r="A30" s="272" t="s">
        <v>20</v>
      </c>
      <c r="B30" s="273"/>
      <c r="C30" s="273"/>
      <c r="D30" s="273"/>
      <c r="E30" s="273"/>
      <c r="F30" s="167"/>
      <c r="G30" s="168"/>
      <c r="H30" s="121" t="s">
        <v>25</v>
      </c>
      <c r="I30" s="122"/>
      <c r="J30" s="122"/>
      <c r="K30" s="122"/>
      <c r="L30" s="123"/>
    </row>
    <row r="31" spans="1:36" s="17" customFormat="1" ht="8.85" customHeight="1" thickBot="1" x14ac:dyDescent="0.2">
      <c r="A31" s="76">
        <f>IF(J28=TRUE,"10000000",IF(I29=FALSE,I28,D29))</f>
        <v>0</v>
      </c>
      <c r="B31" s="76">
        <f>A31+E29</f>
        <v>0</v>
      </c>
      <c r="C31" s="76">
        <f>G29-B31</f>
        <v>0</v>
      </c>
      <c r="D31" s="76">
        <f>(B31+C31)-F32</f>
        <v>0</v>
      </c>
      <c r="E31" s="82"/>
      <c r="F31" s="72"/>
      <c r="G31" s="72"/>
      <c r="H31" s="83"/>
      <c r="I31" s="83"/>
      <c r="J31" s="83"/>
      <c r="K31" s="83"/>
      <c r="L31" s="83"/>
      <c r="M31" s="65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70"/>
      <c r="AF31" s="70"/>
      <c r="AG31" s="70"/>
      <c r="AH31" s="70"/>
      <c r="AI31" s="70"/>
      <c r="AJ31" s="70"/>
    </row>
    <row r="32" spans="1:36" s="17" customFormat="1" ht="30" customHeight="1" thickBot="1" x14ac:dyDescent="0.2">
      <c r="A32" s="124" t="s">
        <v>24</v>
      </c>
      <c r="B32" s="125"/>
      <c r="C32" s="125"/>
      <c r="D32" s="125"/>
      <c r="E32" s="126"/>
      <c r="F32" s="127">
        <f>ROUNDDOWN(F28-F30,-3)</f>
        <v>0</v>
      </c>
      <c r="G32" s="128"/>
      <c r="H32" s="269" t="s">
        <v>26</v>
      </c>
      <c r="I32" s="270"/>
      <c r="J32" s="270"/>
      <c r="K32" s="270"/>
      <c r="L32" s="271"/>
      <c r="M32" s="65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70"/>
      <c r="AF32" s="70"/>
      <c r="AG32" s="70"/>
      <c r="AH32" s="70"/>
      <c r="AI32" s="70"/>
      <c r="AJ32" s="70"/>
    </row>
    <row r="33" spans="1:36" s="17" customFormat="1" ht="9" customHeight="1" thickBot="1" x14ac:dyDescent="0.2">
      <c r="A33" s="73">
        <f>IF(I29=FALSE,D29+H29,)</f>
        <v>0</v>
      </c>
      <c r="B33" s="75">
        <f>A33+F46</f>
        <v>0</v>
      </c>
      <c r="C33" s="76">
        <f>G29-B33</f>
        <v>0</v>
      </c>
      <c r="D33" s="75">
        <f>(F30+F46+A33+C33)-F28</f>
        <v>0</v>
      </c>
      <c r="E33" s="77"/>
      <c r="F33" s="78"/>
      <c r="G33" s="78"/>
      <c r="H33" s="79"/>
      <c r="I33" s="79"/>
      <c r="J33" s="80"/>
      <c r="K33" s="81"/>
      <c r="L33" s="80"/>
      <c r="M33" s="65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70"/>
      <c r="AG33" s="70"/>
      <c r="AH33" s="70"/>
      <c r="AI33" s="70"/>
      <c r="AJ33" s="70"/>
    </row>
    <row r="34" spans="1:36" ht="15" customHeight="1" x14ac:dyDescent="0.15">
      <c r="A34" s="132" t="s">
        <v>3</v>
      </c>
      <c r="B34" s="135" t="s">
        <v>16</v>
      </c>
      <c r="C34" s="136"/>
      <c r="D34" s="136"/>
      <c r="E34" s="137"/>
      <c r="F34" s="144">
        <f>SUM(K34:K37)</f>
        <v>0</v>
      </c>
      <c r="G34" s="145"/>
      <c r="H34" s="32"/>
      <c r="I34" s="33"/>
      <c r="J34" s="8" t="s">
        <v>7</v>
      </c>
      <c r="K34" s="34"/>
      <c r="L34" s="9" t="s">
        <v>8</v>
      </c>
    </row>
    <row r="35" spans="1:36" ht="15" customHeight="1" x14ac:dyDescent="0.15">
      <c r="A35" s="133"/>
      <c r="B35" s="138"/>
      <c r="C35" s="139"/>
      <c r="D35" s="139"/>
      <c r="E35" s="140"/>
      <c r="F35" s="146"/>
      <c r="G35" s="147"/>
      <c r="H35" s="35"/>
      <c r="I35" s="36"/>
      <c r="J35" s="10" t="s">
        <v>7</v>
      </c>
      <c r="K35" s="37"/>
      <c r="L35" s="11" t="s">
        <v>8</v>
      </c>
    </row>
    <row r="36" spans="1:36" ht="15" customHeight="1" x14ac:dyDescent="0.15">
      <c r="A36" s="133"/>
      <c r="B36" s="138"/>
      <c r="C36" s="139"/>
      <c r="D36" s="139"/>
      <c r="E36" s="140"/>
      <c r="F36" s="146"/>
      <c r="G36" s="147"/>
      <c r="H36" s="35"/>
      <c r="I36" s="36"/>
      <c r="J36" s="10" t="s">
        <v>7</v>
      </c>
      <c r="K36" s="37"/>
      <c r="L36" s="11" t="s">
        <v>8</v>
      </c>
      <c r="Z36" s="67"/>
    </row>
    <row r="37" spans="1:36" ht="15" customHeight="1" x14ac:dyDescent="0.15">
      <c r="A37" s="133"/>
      <c r="B37" s="141"/>
      <c r="C37" s="142"/>
      <c r="D37" s="142"/>
      <c r="E37" s="143"/>
      <c r="F37" s="148"/>
      <c r="G37" s="149"/>
      <c r="H37" s="38"/>
      <c r="I37" s="39"/>
      <c r="J37" s="16" t="s">
        <v>7</v>
      </c>
      <c r="K37" s="40"/>
      <c r="L37" s="11" t="s">
        <v>8</v>
      </c>
    </row>
    <row r="38" spans="1:36" ht="15" customHeight="1" x14ac:dyDescent="0.15">
      <c r="A38" s="133"/>
      <c r="B38" s="150" t="s">
        <v>17</v>
      </c>
      <c r="C38" s="151"/>
      <c r="D38" s="151"/>
      <c r="E38" s="152"/>
      <c r="F38" s="146">
        <f>SUM(K38:K41)</f>
        <v>0</v>
      </c>
      <c r="G38" s="147"/>
      <c r="H38" s="41"/>
      <c r="I38" s="42"/>
      <c r="J38" s="10" t="s">
        <v>7</v>
      </c>
      <c r="K38" s="37"/>
      <c r="L38" s="74" t="s">
        <v>8</v>
      </c>
      <c r="Q38" s="67"/>
      <c r="R38" s="67"/>
      <c r="S38" s="67"/>
      <c r="T38" s="67"/>
      <c r="U38" s="67"/>
      <c r="V38" s="67"/>
      <c r="X38" s="67"/>
      <c r="Y38" s="67"/>
    </row>
    <row r="39" spans="1:36" ht="15" customHeight="1" x14ac:dyDescent="0.15">
      <c r="A39" s="133"/>
      <c r="B39" s="153"/>
      <c r="C39" s="154"/>
      <c r="D39" s="154"/>
      <c r="E39" s="155"/>
      <c r="F39" s="146"/>
      <c r="G39" s="147"/>
      <c r="H39" s="35"/>
      <c r="I39" s="36"/>
      <c r="J39" s="10" t="s">
        <v>7</v>
      </c>
      <c r="K39" s="37"/>
      <c r="L39" s="11" t="s">
        <v>8</v>
      </c>
      <c r="AD39" s="59"/>
    </row>
    <row r="40" spans="1:36" ht="15" customHeight="1" x14ac:dyDescent="0.15">
      <c r="A40" s="133"/>
      <c r="B40" s="153"/>
      <c r="C40" s="154"/>
      <c r="D40" s="154"/>
      <c r="E40" s="155"/>
      <c r="F40" s="146"/>
      <c r="G40" s="147"/>
      <c r="H40" s="35"/>
      <c r="I40" s="36"/>
      <c r="J40" s="10" t="s">
        <v>7</v>
      </c>
      <c r="K40" s="37"/>
      <c r="L40" s="11" t="s">
        <v>8</v>
      </c>
      <c r="T40" s="67"/>
      <c r="U40" s="67"/>
    </row>
    <row r="41" spans="1:36" ht="15" customHeight="1" x14ac:dyDescent="0.15">
      <c r="A41" s="133"/>
      <c r="B41" s="156"/>
      <c r="C41" s="157"/>
      <c r="D41" s="157"/>
      <c r="E41" s="158"/>
      <c r="F41" s="148"/>
      <c r="G41" s="149"/>
      <c r="H41" s="38"/>
      <c r="I41" s="39"/>
      <c r="J41" s="16" t="s">
        <v>7</v>
      </c>
      <c r="K41" s="40"/>
      <c r="L41" s="11" t="s">
        <v>8</v>
      </c>
      <c r="U41" s="67"/>
    </row>
    <row r="42" spans="1:36" ht="15" customHeight="1" x14ac:dyDescent="0.15">
      <c r="A42" s="133"/>
      <c r="B42" s="159" t="s">
        <v>12</v>
      </c>
      <c r="C42" s="160"/>
      <c r="D42" s="160"/>
      <c r="E42" s="161"/>
      <c r="F42" s="169">
        <f>SUM(K42:K45)</f>
        <v>0</v>
      </c>
      <c r="G42" s="170"/>
      <c r="H42" s="41"/>
      <c r="I42" s="42"/>
      <c r="J42" s="10" t="s">
        <v>7</v>
      </c>
      <c r="K42" s="37"/>
      <c r="L42" s="74" t="s">
        <v>8</v>
      </c>
      <c r="Q42" s="67"/>
      <c r="R42" s="67"/>
      <c r="S42" s="67"/>
      <c r="U42" s="67"/>
    </row>
    <row r="43" spans="1:36" ht="15" customHeight="1" x14ac:dyDescent="0.15">
      <c r="A43" s="133"/>
      <c r="B43" s="153"/>
      <c r="C43" s="154"/>
      <c r="D43" s="154"/>
      <c r="E43" s="155"/>
      <c r="F43" s="146"/>
      <c r="G43" s="147"/>
      <c r="H43" s="35"/>
      <c r="I43" s="36"/>
      <c r="J43" s="10" t="s">
        <v>7</v>
      </c>
      <c r="K43" s="37"/>
      <c r="L43" s="11" t="s">
        <v>8</v>
      </c>
      <c r="T43" s="67"/>
      <c r="U43" s="71"/>
      <c r="V43" s="58"/>
    </row>
    <row r="44" spans="1:36" ht="15" customHeight="1" x14ac:dyDescent="0.15">
      <c r="A44" s="133"/>
      <c r="B44" s="153"/>
      <c r="C44" s="154"/>
      <c r="D44" s="154"/>
      <c r="E44" s="155"/>
      <c r="F44" s="146"/>
      <c r="G44" s="147"/>
      <c r="H44" s="35"/>
      <c r="I44" s="36"/>
      <c r="J44" s="10" t="s">
        <v>7</v>
      </c>
      <c r="K44" s="37"/>
      <c r="L44" s="11" t="s">
        <v>8</v>
      </c>
      <c r="U44" s="67"/>
    </row>
    <row r="45" spans="1:36" ht="15" customHeight="1" thickBot="1" x14ac:dyDescent="0.2">
      <c r="A45" s="134"/>
      <c r="B45" s="162"/>
      <c r="C45" s="163"/>
      <c r="D45" s="163"/>
      <c r="E45" s="164"/>
      <c r="F45" s="146"/>
      <c r="G45" s="147"/>
      <c r="H45" s="43"/>
      <c r="I45" s="44"/>
      <c r="J45" s="18" t="s">
        <v>7</v>
      </c>
      <c r="K45" s="45"/>
      <c r="L45" s="19" t="s">
        <v>8</v>
      </c>
    </row>
    <row r="46" spans="1:36" ht="30" customHeight="1" thickBot="1" x14ac:dyDescent="0.2">
      <c r="A46" s="112" t="s">
        <v>21</v>
      </c>
      <c r="B46" s="113"/>
      <c r="C46" s="113"/>
      <c r="D46" s="113"/>
      <c r="E46" s="113"/>
      <c r="F46" s="171">
        <f>SUM(F34:G45)</f>
        <v>0</v>
      </c>
      <c r="G46" s="172"/>
      <c r="H46" s="93"/>
      <c r="I46" s="93"/>
      <c r="J46" s="93"/>
      <c r="K46" s="93"/>
      <c r="L46" s="93"/>
    </row>
    <row r="47" spans="1:36" ht="9" customHeight="1" thickBot="1" x14ac:dyDescent="0.2">
      <c r="A47" s="94"/>
      <c r="B47" s="94"/>
      <c r="C47" s="94"/>
      <c r="D47" s="94"/>
      <c r="E47" s="94"/>
      <c r="F47" s="95"/>
      <c r="G47" s="95"/>
      <c r="H47" s="93"/>
      <c r="I47" s="93"/>
      <c r="J47" s="93"/>
      <c r="K47" s="93"/>
      <c r="L47" s="93"/>
    </row>
    <row r="48" spans="1:36" ht="30" customHeight="1" thickBot="1" x14ac:dyDescent="0.2">
      <c r="A48" s="108" t="s">
        <v>22</v>
      </c>
      <c r="B48" s="109"/>
      <c r="C48" s="109"/>
      <c r="D48" s="109"/>
      <c r="E48" s="109"/>
      <c r="F48" s="110">
        <f>IF(H28=TRUE,"対象外",IF(J28=TRUE,K28,IF(I29=FALSE,A33,A31)))</f>
        <v>0</v>
      </c>
      <c r="G48" s="111"/>
      <c r="H48" s="89" t="s">
        <v>27</v>
      </c>
      <c r="I48" s="119" t="str">
        <f>IF(H28=TRUE,"助成の対象外です",IF(J28=TRUE,"上限金額です",IF(H29&lt;0,"収入が多いため減額になります","")))</f>
        <v/>
      </c>
      <c r="J48" s="119"/>
      <c r="K48" s="119"/>
      <c r="L48" s="120"/>
      <c r="Q48" s="67"/>
      <c r="R48" s="67"/>
    </row>
    <row r="49" spans="1:12" ht="7.5" customHeight="1" thickBot="1" x14ac:dyDescent="0.2">
      <c r="A49" s="92"/>
      <c r="B49" s="92"/>
      <c r="C49" s="92"/>
      <c r="D49" s="90"/>
      <c r="E49" s="46"/>
      <c r="F49" s="46"/>
      <c r="G49" s="46"/>
      <c r="H49" s="90"/>
      <c r="I49" s="90"/>
      <c r="J49" s="91"/>
      <c r="K49" s="91"/>
      <c r="L49" s="91"/>
    </row>
    <row r="50" spans="1:12" ht="30" customHeight="1" thickBot="1" x14ac:dyDescent="0.2">
      <c r="A50" s="112" t="s">
        <v>23</v>
      </c>
      <c r="B50" s="113"/>
      <c r="C50" s="113"/>
      <c r="D50" s="113"/>
      <c r="E50" s="113"/>
      <c r="F50" s="232">
        <f>IF(F48="対象外","対象外",F32-(F46+F48))</f>
        <v>0</v>
      </c>
      <c r="G50" s="233"/>
      <c r="H50" s="116" t="s">
        <v>48</v>
      </c>
      <c r="I50" s="117"/>
      <c r="J50" s="117"/>
      <c r="K50" s="117"/>
      <c r="L50" s="118"/>
    </row>
    <row r="51" spans="1:12" ht="9" customHeight="1" thickBot="1" x14ac:dyDescent="0.2">
      <c r="A51" s="91"/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30" customHeight="1" thickBot="1" x14ac:dyDescent="0.2">
      <c r="A52" s="100" t="s">
        <v>18</v>
      </c>
      <c r="B52" s="101"/>
      <c r="C52" s="101"/>
      <c r="D52" s="101"/>
      <c r="E52" s="102"/>
      <c r="F52" s="103">
        <f>IF(F50="対象外","対象外",(F30+F46+F48+F50)-F28)</f>
        <v>0</v>
      </c>
      <c r="G52" s="104"/>
      <c r="H52" s="105" t="s">
        <v>49</v>
      </c>
      <c r="I52" s="106"/>
      <c r="J52" s="106"/>
      <c r="K52" s="106"/>
      <c r="L52" s="107"/>
    </row>
    <row r="53" spans="1:12" ht="13.5" customHeight="1" x14ac:dyDescent="0.15">
      <c r="A53" s="3"/>
      <c r="B53" s="31"/>
      <c r="C53" s="31"/>
      <c r="D53" s="31"/>
      <c r="E53" s="48"/>
      <c r="F53" s="31"/>
      <c r="G53" s="5"/>
      <c r="H53" s="6"/>
      <c r="I53" s="6"/>
      <c r="J53" s="31"/>
      <c r="K53" s="31"/>
      <c r="L53" s="31"/>
    </row>
    <row r="54" spans="1:12" ht="13.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3.5" customHeight="1" x14ac:dyDescent="0.15">
      <c r="A55" s="3"/>
      <c r="B55" s="31"/>
      <c r="C55" s="31"/>
      <c r="D55" s="31"/>
      <c r="E55" s="48"/>
      <c r="F55" s="31"/>
      <c r="G55" s="5"/>
      <c r="H55" s="60"/>
      <c r="I55" s="6"/>
      <c r="J55" s="31"/>
      <c r="K55" s="31"/>
      <c r="L55" s="31"/>
    </row>
    <row r="56" spans="1:12" ht="13.5" customHeight="1" x14ac:dyDescent="0.15">
      <c r="A56" s="31"/>
      <c r="B56" s="31"/>
      <c r="C56" s="31"/>
      <c r="D56" s="31"/>
      <c r="E56" s="31"/>
      <c r="F56" s="31"/>
      <c r="G56" s="31"/>
      <c r="H56" s="61"/>
      <c r="I56" s="31"/>
      <c r="J56" s="31"/>
      <c r="K56" s="31"/>
      <c r="L56" s="31"/>
    </row>
    <row r="57" spans="1:12" ht="15" customHeight="1" x14ac:dyDescent="0.15">
      <c r="A57" s="3"/>
      <c r="B57" s="31"/>
      <c r="C57" s="31"/>
      <c r="D57" s="31"/>
      <c r="E57" s="49"/>
      <c r="F57" s="31"/>
      <c r="G57" s="5"/>
      <c r="H57" s="62"/>
      <c r="I57" s="50"/>
      <c r="J57" s="31"/>
      <c r="K57" s="31"/>
      <c r="L57" s="31"/>
    </row>
    <row r="58" spans="1:12" ht="1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2.75" customHeight="1" x14ac:dyDescent="0.15">
      <c r="A59" s="47"/>
      <c r="B59" s="47"/>
      <c r="C59" s="47"/>
      <c r="I59" s="51"/>
      <c r="J59" s="51"/>
      <c r="K59" s="51"/>
      <c r="L59" s="51"/>
    </row>
    <row r="60" spans="1:12" ht="15" customHeight="1" x14ac:dyDescent="0.15">
      <c r="A60" s="3"/>
      <c r="B60" s="31"/>
      <c r="C60" s="31"/>
      <c r="I60" s="2"/>
      <c r="J60" s="31"/>
      <c r="K60" s="2"/>
      <c r="L60" s="2"/>
    </row>
    <row r="61" spans="1:12" ht="15" customHeight="1" x14ac:dyDescent="0.15">
      <c r="A61" s="31"/>
      <c r="B61" s="31"/>
      <c r="C61" s="31"/>
      <c r="D61" s="31"/>
      <c r="E61" s="31"/>
      <c r="F61" s="31"/>
      <c r="G61" s="31"/>
      <c r="H61" s="2"/>
      <c r="I61" s="2"/>
      <c r="J61" s="31"/>
      <c r="K61" s="2"/>
      <c r="L61" s="2"/>
    </row>
    <row r="62" spans="1:12" ht="15" customHeight="1" x14ac:dyDescent="0.15">
      <c r="A62" s="31"/>
      <c r="B62" s="31"/>
      <c r="C62" s="31"/>
      <c r="D62" s="31"/>
      <c r="E62" s="31"/>
      <c r="F62" s="31"/>
      <c r="G62" s="31"/>
      <c r="H62" s="2"/>
      <c r="I62" s="2"/>
      <c r="J62" s="31"/>
      <c r="K62" s="2"/>
      <c r="L62" s="2"/>
    </row>
    <row r="63" spans="1:12" ht="11.25" customHeight="1" x14ac:dyDescent="0.15">
      <c r="A63" s="3"/>
      <c r="B63" s="3"/>
      <c r="C63" s="3"/>
      <c r="D63" s="3"/>
      <c r="E63" s="2"/>
      <c r="F63" s="2"/>
      <c r="G63" s="2"/>
      <c r="H63" s="3"/>
      <c r="I63" s="3"/>
      <c r="J63" s="3"/>
      <c r="K63" s="3"/>
      <c r="L63" s="3"/>
    </row>
    <row r="64" spans="1:12" ht="20.25" customHeight="1" x14ac:dyDescent="0.15">
      <c r="A64" s="4"/>
      <c r="B64" s="31"/>
      <c r="C64" s="31"/>
      <c r="D64" s="31"/>
      <c r="E64" s="48"/>
      <c r="F64" s="31"/>
      <c r="G64" s="31"/>
      <c r="H64" s="3"/>
      <c r="I64" s="3"/>
      <c r="J64" s="51"/>
      <c r="K64" s="51"/>
      <c r="L64" s="51"/>
    </row>
    <row r="65" spans="1:12" ht="18" customHeight="1" x14ac:dyDescent="0.15">
      <c r="A65" s="31"/>
      <c r="B65" s="31"/>
      <c r="C65" s="31"/>
      <c r="D65" s="31"/>
      <c r="E65" s="31"/>
      <c r="F65" s="31"/>
      <c r="G65" s="31"/>
      <c r="H65" s="3"/>
      <c r="I65" s="3"/>
      <c r="J65" s="51"/>
      <c r="K65" s="51"/>
      <c r="L65" s="51"/>
    </row>
    <row r="66" spans="1:12" ht="15" customHeight="1" x14ac:dyDescent="0.15">
      <c r="A66" s="31"/>
      <c r="B66" s="31"/>
      <c r="C66" s="31"/>
      <c r="D66" s="31"/>
      <c r="E66" s="31"/>
      <c r="F66" s="31"/>
      <c r="G66" s="31"/>
      <c r="H66" s="3"/>
      <c r="I66" s="3"/>
      <c r="J66" s="51"/>
      <c r="K66" s="51"/>
      <c r="L66" s="51"/>
    </row>
    <row r="67" spans="1:12" ht="1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51"/>
      <c r="K67" s="51"/>
      <c r="L67" s="51"/>
    </row>
    <row r="68" spans="1:12" ht="15" customHeight="1" x14ac:dyDescent="0.15"/>
  </sheetData>
  <sheetProtection sheet="1" objects="1" scenarios="1" formatColumns="0" formatRows="0" insertRows="0"/>
  <mergeCells count="47">
    <mergeCell ref="A52:E52"/>
    <mergeCell ref="F52:G52"/>
    <mergeCell ref="H52:L52"/>
    <mergeCell ref="A48:E48"/>
    <mergeCell ref="F48:G48"/>
    <mergeCell ref="A50:E50"/>
    <mergeCell ref="F50:G50"/>
    <mergeCell ref="H50:L50"/>
    <mergeCell ref="I48:L48"/>
    <mergeCell ref="H30:L30"/>
    <mergeCell ref="A32:E32"/>
    <mergeCell ref="F32:G32"/>
    <mergeCell ref="H32:L32"/>
    <mergeCell ref="A34:A45"/>
    <mergeCell ref="B34:E37"/>
    <mergeCell ref="F34:G37"/>
    <mergeCell ref="B38:E41"/>
    <mergeCell ref="F38:G41"/>
    <mergeCell ref="B42:E45"/>
    <mergeCell ref="A30:E30"/>
    <mergeCell ref="F30:G30"/>
    <mergeCell ref="F42:G45"/>
    <mergeCell ref="A46:E46"/>
    <mergeCell ref="F46:G46"/>
    <mergeCell ref="F20:G23"/>
    <mergeCell ref="B24:E27"/>
    <mergeCell ref="F24:G27"/>
    <mergeCell ref="A28:E28"/>
    <mergeCell ref="F28:G28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B3:E3"/>
    <mergeCell ref="F3:G3"/>
    <mergeCell ref="H3:L3"/>
    <mergeCell ref="A1:E2"/>
    <mergeCell ref="F1:G1"/>
    <mergeCell ref="H1:L1"/>
    <mergeCell ref="F2:G2"/>
    <mergeCell ref="H2:L2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 </vt:lpstr>
      <vt:lpstr>記入例（1）</vt:lpstr>
      <vt:lpstr>記入例 (2)</vt:lpstr>
      <vt:lpstr>'記入例 (2)'!Print_Area</vt:lpstr>
      <vt:lpstr>'記入例（1）'!Print_Area</vt:lpstr>
      <vt:lpstr>'申請書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中山 雅貴</cp:lastModifiedBy>
  <cp:lastPrinted>2022-04-08T02:30:47Z</cp:lastPrinted>
  <dcterms:created xsi:type="dcterms:W3CDTF">2005-08-20T05:05:02Z</dcterms:created>
  <dcterms:modified xsi:type="dcterms:W3CDTF">2022-07-05T03:39:59Z</dcterms:modified>
</cp:coreProperties>
</file>